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" windowWidth="12600" windowHeight="11010" tabRatio="851" firstSheet="1" activeTab="9"/>
  </bookViews>
  <sheets>
    <sheet name="Macro-commandes" sheetId="1" state="hidden" r:id="rId1"/>
    <sheet name="Coordonnées" sheetId="2" r:id="rId2"/>
    <sheet name="Résultats" sheetId="3" r:id="rId3"/>
    <sheet name="Ordinaire GE" sheetId="4" r:id="rId4"/>
    <sheet name="Extraordinaire GE" sheetId="5" r:id="rId5"/>
    <sheet name="DO fonctions" sheetId="6" r:id="rId6"/>
    <sheet name="RO fonctions" sheetId="7" r:id="rId7"/>
    <sheet name="DE fonctions" sheetId="8" r:id="rId8"/>
    <sheet name="RE fonctions" sheetId="9" r:id="rId9"/>
    <sheet name="Glossaire" sheetId="10" r:id="rId10"/>
  </sheets>
  <definedNames/>
  <calcPr fullCalcOnLoad="1"/>
</workbook>
</file>

<file path=xl/sharedStrings.xml><?xml version="1.0" encoding="utf-8"?>
<sst xmlns="http://schemas.openxmlformats.org/spreadsheetml/2006/main" count="198" uniqueCount="102">
  <si>
    <t>Administration communale de:</t>
  </si>
  <si>
    <t>Exercice:</t>
  </si>
  <si>
    <t>Exercices:</t>
  </si>
  <si>
    <t>Prélèvements</t>
  </si>
  <si>
    <t>Adresse de l'administration:</t>
  </si>
  <si>
    <t>Tél:</t>
  </si>
  <si>
    <t>Fax:</t>
  </si>
  <si>
    <t>Email:</t>
  </si>
  <si>
    <t>Gestion informatique du document.</t>
  </si>
  <si>
    <t>Commandes :</t>
  </si>
  <si>
    <t>Cliquez sur la commande&gt;&gt;&gt;</t>
  </si>
  <si>
    <t>Enregistré</t>
  </si>
  <si>
    <t>Code INS</t>
  </si>
  <si>
    <t>Personnel</t>
  </si>
  <si>
    <t>Fonctionnement</t>
  </si>
  <si>
    <t>Transferts</t>
  </si>
  <si>
    <t>Dette</t>
  </si>
  <si>
    <t>Prestation</t>
  </si>
  <si>
    <t>Commune de :</t>
  </si>
  <si>
    <t>1 Administration générale</t>
  </si>
  <si>
    <t>3 Sécurité</t>
  </si>
  <si>
    <t>4 Voiries-communications</t>
  </si>
  <si>
    <t>6 Sylviculture- Agriculture</t>
  </si>
  <si>
    <t>70&gt;75 Enseignement</t>
  </si>
  <si>
    <t>76&gt;77 Culture et sports</t>
  </si>
  <si>
    <t>80&gt;86 Action Sociale </t>
  </si>
  <si>
    <t>87 Santé publique et hygiène</t>
  </si>
  <si>
    <t>90&gt;92 Logement</t>
  </si>
  <si>
    <t>93 Aménagement du territoire</t>
  </si>
  <si>
    <t>5 Industrie - commerce</t>
  </si>
  <si>
    <t>Exercices antérieurs</t>
  </si>
  <si>
    <t>Version:</t>
  </si>
  <si>
    <t>79 Culte</t>
  </si>
  <si>
    <t>78 Radio, télévision, presse</t>
  </si>
  <si>
    <t>Directeur Général:</t>
  </si>
  <si>
    <t>Directeur Financier:</t>
  </si>
  <si>
    <t>0 Recettes et dépenses générales</t>
  </si>
  <si>
    <t>Date d'approbation de la Tutelle:</t>
  </si>
  <si>
    <t>Administration communale de :</t>
  </si>
  <si>
    <t>Glossaire</t>
  </si>
  <si>
    <t>Code INS:</t>
  </si>
  <si>
    <t>version:</t>
  </si>
  <si>
    <t>Evolution du résultat budgétaire ordinaire</t>
  </si>
  <si>
    <t>Ventilation économique des dépenses et des recettes ordinaires</t>
  </si>
  <si>
    <t>Type document:</t>
  </si>
  <si>
    <t>Ventilation économique des dépenses et des recettes extraordinaires</t>
  </si>
  <si>
    <t>Investissements</t>
  </si>
  <si>
    <t>Ventilation fonctionnelle</t>
  </si>
  <si>
    <t>Prélèvements (hors 060)</t>
  </si>
  <si>
    <t>Termes</t>
  </si>
  <si>
    <t>Définitions:</t>
  </si>
  <si>
    <t>Exercice propre</t>
  </si>
  <si>
    <t>L'exercice du document allant du 1er janvier au 31 décembre</t>
  </si>
  <si>
    <t>Les opérations antérieures à l'exercice propre</t>
  </si>
  <si>
    <t>Résultat global</t>
  </si>
  <si>
    <t>Le boni ou le mali de l'exercice propre cumulé avec celui des exercices antérieurs</t>
  </si>
  <si>
    <t>Dépenses de transfert</t>
  </si>
  <si>
    <t>Recettes de transfert</t>
  </si>
  <si>
    <t>Recettes en provenance de tiers ( subsides, taxes, … )</t>
  </si>
  <si>
    <t>Recettes de prestation</t>
  </si>
  <si>
    <t>Dépenses de prélèvements</t>
  </si>
  <si>
    <t>Sommes prélevées sur les excédents budgétaires par la commune pour alimenter des fonds de réserves ordinaires ou extraordinaires (pour financer des dépenses d'investissement sur fonds propres  ) ou des provisions ( pour faire face à des charges futures importantes )</t>
  </si>
  <si>
    <t>Recettes de prélèvements</t>
  </si>
  <si>
    <t>Utilisation des fonds de réserve et des provisions (constitués au moyen des dépenses de prélèvement)</t>
  </si>
  <si>
    <t>Ordinaire</t>
  </si>
  <si>
    <t>Extraordinaire</t>
  </si>
  <si>
    <t>Les dépenses et leurs moyens de financement afférentes aux investissements ( travaux importants, rénovations, achat de matériel et de véhicules etc … )</t>
  </si>
  <si>
    <t>Résultats  Exercice Propre*</t>
  </si>
  <si>
    <t>* Montant arrondi à l'euro</t>
  </si>
  <si>
    <t>Total (exercice propre)*</t>
  </si>
  <si>
    <t>Total général*</t>
  </si>
  <si>
    <t>Evolution des dépenses ordinaires (exercice propre)</t>
  </si>
  <si>
    <t>Evolution des recettes ordinaires (exercice propre)</t>
  </si>
  <si>
    <t>Evolution des dépenses extraordinaires (exercice propre)</t>
  </si>
  <si>
    <t>Evolution des recettes extraordinaires (exercice propre)</t>
  </si>
  <si>
    <r>
      <t xml:space="preserve">Résultat global*                              </t>
    </r>
    <r>
      <rPr>
        <b/>
        <sz val="8"/>
        <rFont val="Verdana"/>
        <family val="2"/>
      </rPr>
      <t>(avec exercices antérieurs et prélèvements)</t>
    </r>
  </si>
  <si>
    <t>Dépenses effectuées à destination de tiers à la commune (d'autres institutions, organismes, ménages ..)</t>
  </si>
  <si>
    <t>Recettes découlant de services payants rendus par la commune, de locations, de droits d'entrée …</t>
  </si>
  <si>
    <t>Les recettes et dépenses nécessaires au fonctionnement de la commune (taxes, subventions , salaires,électricité,fournitures,…)</t>
  </si>
  <si>
    <t>Modèle officiel généré par l'application eComptes © SPW.INTERIEUR &amp; ACTION SOCIALE</t>
  </si>
  <si>
    <t>AWANS</t>
  </si>
  <si>
    <t>rue des Ecoles 4</t>
  </si>
  <si>
    <t>4340 AWANS</t>
  </si>
  <si>
    <t>www.awans.be</t>
  </si>
  <si>
    <t>Synthèse du Budget</t>
  </si>
  <si>
    <t>S Y N T H È S E  du  B U D G E T
I N I T I A L</t>
  </si>
  <si>
    <t>Module informatisé de publication des budgets annuels</t>
  </si>
  <si>
    <t>Date d’arrêt du budget par le conseil:</t>
  </si>
  <si>
    <t>18/12/2019</t>
  </si>
  <si>
    <t>12/02/2020</t>
  </si>
  <si>
    <t>Budget</t>
  </si>
  <si>
    <t>Eric DECHAMPS</t>
  </si>
  <si>
    <t>043640620</t>
  </si>
  <si>
    <t>043640629</t>
  </si>
  <si>
    <t>eric.dechamps@awans.be</t>
  </si>
  <si>
    <t>Nathalie JACQUEMIN</t>
  </si>
  <si>
    <t>043640626</t>
  </si>
  <si>
    <t>receveur@awans.be</t>
  </si>
  <si>
    <t>Dépenses ordinaires (Prévisions)</t>
  </si>
  <si>
    <t>Recettes ordinaires (Prévisions)</t>
  </si>
  <si>
    <t>Dépenses extraordinaires (Prévisions)</t>
  </si>
  <si>
    <t>Recettes extraordinaires (Prévisions)</t>
  </si>
</sst>
</file>

<file path=xl/styles.xml><?xml version="1.0" encoding="utf-8"?>
<styleSheet xmlns="http://schemas.openxmlformats.org/spreadsheetml/2006/main">
  <numFmts count="5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_-* #,##0.0\ _€_-;\-* #,##0.0\ _€_-;_-* &quot;-&quot;??\ _€_-;_-@_-"/>
    <numFmt numFmtId="181" formatCode="_-* #,##0\ _€_-;\-* #,##0\ _€_-;_-* &quot;-&quot;??\ _€_-;_-@_-"/>
    <numFmt numFmtId="182" formatCode="&quot;Vrai&quot;;&quot;Vrai&quot;;&quot;Faux&quot;"/>
    <numFmt numFmtId="183" formatCode="&quot;Actif&quot;;&quot;Actif&quot;;&quot;Inactif&quot;"/>
    <numFmt numFmtId="184" formatCode="&quot;soit&quot;\ \ 0"/>
    <numFmt numFmtId="185" formatCode="0\ &quot;pour&quot;"/>
    <numFmt numFmtId="186" formatCode="#,##0.00_ ;\-#,##0.00\ "/>
    <numFmt numFmtId="187" formatCode="0.000"/>
    <numFmt numFmtId="188" formatCode="0.0%"/>
    <numFmt numFmtId="189" formatCode="0.000000"/>
    <numFmt numFmtId="190" formatCode="0.00000"/>
    <numFmt numFmtId="191" formatCode="0.0000"/>
    <numFmt numFmtId="192" formatCode="0.0"/>
    <numFmt numFmtId="193" formatCode="#,##0.0"/>
    <numFmt numFmtId="194" formatCode="_-* #,##0.0\ &quot;€&quot;_-;\-* #,##0.0\ &quot;€&quot;_-;_-* &quot;-&quot;??\ &quot;€&quot;_-;_-@_-"/>
    <numFmt numFmtId="195" formatCode="_-* #,##0\ &quot;€&quot;_-;\-* #,##0\ &quot;€&quot;_-;_-* &quot;-&quot;??\ &quot;€&quot;_-;_-@_-"/>
    <numFmt numFmtId="196" formatCode="#,##0.000"/>
    <numFmt numFmtId="197" formatCode="#,##0.00\ &quot;€&quot;"/>
    <numFmt numFmtId="198" formatCode="#,##0_ ;\-#,##0\ "/>
    <numFmt numFmtId="199" formatCode="#,##0_ ;[Red]\-#,##0\ "/>
    <numFmt numFmtId="200" formatCode="&quot;Code I.N.S. : &quot;\ 0\ \ \ \ \ \ \ \ \ \ \ \ \ \ \ \ \ \ \ \ \ \ \ \ \ \ \ \ \ \ "/>
    <numFmt numFmtId="201" formatCode="&quot;Code I.N.S. : &quot;\ 0"/>
    <numFmt numFmtId="202" formatCode="&quot;COMPTES ANNUELS &quot;0"/>
    <numFmt numFmtId="203" formatCode="0;[Red]0"/>
    <numFmt numFmtId="204" formatCode="_-* #,##0.000\ _€_-;\-* #,##0.000\ _€_-;_-* &quot;-&quot;??\ _€_-;_-@_-"/>
    <numFmt numFmtId="205" formatCode="_-* #.##0\ _€_-;\-* #.##0\ _€_-;_-* &quot;-&quot;??\ _€_-;_-@_-"/>
    <numFmt numFmtId="206" formatCode="[$€-2]\ #,##0.00_);[Red]\([$€-2]\ #,##0.00\)"/>
    <numFmt numFmtId="207" formatCode="_-* #\,##0\ _€_-;\-* #\,##0\ _€_-;_-* &quot;-&quot;??\ _€_-;_-@_-"/>
  </numFmts>
  <fonts count="7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sz val="10"/>
      <name val="Geneva"/>
      <family val="0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9"/>
      <color indexed="9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i/>
      <sz val="9.5"/>
      <color indexed="12"/>
      <name val="Verdana"/>
      <family val="2"/>
    </font>
    <font>
      <i/>
      <sz val="9.5"/>
      <color indexed="18"/>
      <name val="Verdana"/>
      <family val="2"/>
    </font>
    <font>
      <sz val="9.5"/>
      <name val="Arial"/>
      <family val="2"/>
    </font>
    <font>
      <sz val="9.5"/>
      <color indexed="12"/>
      <name val="Verdana"/>
      <family val="2"/>
    </font>
    <font>
      <b/>
      <sz val="9.5"/>
      <color indexed="9"/>
      <name val="Verdana"/>
      <family val="2"/>
    </font>
    <font>
      <sz val="9.5"/>
      <color indexed="8"/>
      <name val="Verdana"/>
      <family val="2"/>
    </font>
    <font>
      <b/>
      <sz val="8"/>
      <name val="Verdana"/>
      <family val="2"/>
    </font>
    <font>
      <b/>
      <u val="single"/>
      <sz val="10"/>
      <name val="Verdana"/>
      <family val="2"/>
    </font>
    <font>
      <sz val="8"/>
      <name val="Arial"/>
      <family val="2"/>
    </font>
    <font>
      <sz val="10"/>
      <color indexed="8"/>
      <name val="Calibri"/>
      <family val="0"/>
    </font>
    <font>
      <sz val="9"/>
      <color indexed="63"/>
      <name val="Arial"/>
      <family val="0"/>
    </font>
    <font>
      <sz val="10.5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10"/>
      <name val="Arial"/>
      <family val="2"/>
    </font>
    <font>
      <sz val="12"/>
      <color indexed="10"/>
      <name val="Tahoma"/>
      <family val="2"/>
    </font>
    <font>
      <b/>
      <sz val="10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0"/>
    </font>
    <font>
      <sz val="14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8"/>
      <color rgb="FFFF0000"/>
      <name val="Arial"/>
      <family val="2"/>
    </font>
    <font>
      <sz val="12"/>
      <color rgb="FFFF0000"/>
      <name val="Tahoma"/>
      <family val="2"/>
    </font>
    <font>
      <b/>
      <sz val="10"/>
      <color theme="0"/>
      <name val="Verdana"/>
      <family val="2"/>
    </font>
    <font>
      <b/>
      <sz val="10"/>
      <color theme="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6D9937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>
        <color theme="0"/>
      </right>
      <top style="double"/>
      <bottom style="thin">
        <color theme="0"/>
      </bottom>
    </border>
    <border>
      <left style="thin">
        <color theme="0"/>
      </left>
      <right style="thin">
        <color theme="0"/>
      </right>
      <top style="double"/>
      <bottom style="thin">
        <color theme="0"/>
      </bottom>
    </border>
    <border>
      <left style="thin">
        <color theme="0"/>
      </left>
      <right style="double"/>
      <top style="double"/>
      <bottom style="thin">
        <color theme="0"/>
      </bottom>
    </border>
    <border>
      <left style="double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double"/>
      <top style="thin">
        <color theme="0"/>
      </top>
      <bottom style="thin">
        <color theme="0"/>
      </bottom>
    </border>
    <border>
      <left style="double"/>
      <right style="thin">
        <color theme="0"/>
      </right>
      <top style="thin">
        <color theme="0"/>
      </top>
      <bottom style="double"/>
    </border>
    <border>
      <left style="thin">
        <color theme="0"/>
      </left>
      <right style="thin">
        <color theme="0"/>
      </right>
      <top style="thin">
        <color theme="0"/>
      </top>
      <bottom style="double"/>
    </border>
    <border>
      <left style="thin">
        <color theme="0"/>
      </left>
      <right style="double"/>
      <top style="thin">
        <color theme="0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0" fillId="27" borderId="3" applyNumberFormat="0" applyFont="0" applyAlignment="0" applyProtection="0"/>
    <xf numFmtId="0" fontId="56" fillId="28" borderId="1" applyNumberFormat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2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33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34" borderId="0" xfId="0" applyFont="1" applyFill="1" applyAlignment="1">
      <alignment/>
    </xf>
    <xf numFmtId="0" fontId="5" fillId="0" borderId="14" xfId="0" applyFont="1" applyBorder="1" applyAlignment="1">
      <alignment horizontal="center"/>
    </xf>
    <xf numFmtId="0" fontId="1" fillId="33" borderId="0" xfId="0" applyFont="1" applyFill="1" applyBorder="1" applyAlignment="1">
      <alignment/>
    </xf>
    <xf numFmtId="0" fontId="0" fillId="35" borderId="15" xfId="0" applyFill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16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35" borderId="17" xfId="0" applyFont="1" applyFill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0" fillId="0" borderId="18" xfId="0" applyBorder="1" applyAlignment="1">
      <alignment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35" borderId="17" xfId="0" applyFont="1" applyFill="1" applyBorder="1" applyAlignment="1">
      <alignment horizontal="left" vertical="center"/>
    </xf>
    <xf numFmtId="0" fontId="0" fillId="35" borderId="17" xfId="0" applyFill="1" applyBorder="1" applyAlignment="1">
      <alignment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0" fillId="0" borderId="0" xfId="0" applyAlignment="1">
      <alignment wrapText="1"/>
    </xf>
    <xf numFmtId="0" fontId="18" fillId="0" borderId="0" xfId="0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4" fontId="13" fillId="0" borderId="0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/>
    </xf>
    <xf numFmtId="4" fontId="20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" fillId="36" borderId="18" xfId="0" applyFont="1" applyFill="1" applyBorder="1" applyAlignment="1">
      <alignment horizontal="left" vertical="center"/>
    </xf>
    <xf numFmtId="0" fontId="1" fillId="36" borderId="10" xfId="0" applyFont="1" applyFill="1" applyBorder="1" applyAlignment="1">
      <alignment horizontal="right" vertical="center"/>
    </xf>
    <xf numFmtId="0" fontId="1" fillId="37" borderId="18" xfId="0" applyFont="1" applyFill="1" applyBorder="1" applyAlignment="1">
      <alignment horizontal="right"/>
    </xf>
    <xf numFmtId="0" fontId="1" fillId="37" borderId="10" xfId="0" applyFont="1" applyFill="1" applyBorder="1" applyAlignment="1">
      <alignment horizontal="right"/>
    </xf>
    <xf numFmtId="0" fontId="1" fillId="38" borderId="14" xfId="0" applyFont="1" applyFill="1" applyBorder="1" applyAlignment="1">
      <alignment horizontal="center"/>
    </xf>
    <xf numFmtId="0" fontId="9" fillId="0" borderId="20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39" borderId="14" xfId="0" applyFont="1" applyFill="1" applyBorder="1" applyAlignment="1">
      <alignment horizontal="center"/>
    </xf>
    <xf numFmtId="0" fontId="10" fillId="0" borderId="14" xfId="0" applyFont="1" applyBorder="1" applyAlignment="1">
      <alignment horizontal="left" vertical="center"/>
    </xf>
    <xf numFmtId="0" fontId="0" fillId="0" borderId="0" xfId="0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7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7" fillId="0" borderId="0" xfId="0" applyFont="1" applyBorder="1" applyAlignment="1">
      <alignment horizontal="left" vertical="top"/>
    </xf>
    <xf numFmtId="0" fontId="1" fillId="40" borderId="21" xfId="0" applyFont="1" applyFill="1" applyBorder="1" applyAlignment="1">
      <alignment horizontal="right"/>
    </xf>
    <xf numFmtId="0" fontId="1" fillId="35" borderId="22" xfId="0" applyFont="1" applyFill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left"/>
    </xf>
    <xf numFmtId="0" fontId="22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 vertical="top"/>
    </xf>
    <xf numFmtId="0" fontId="13" fillId="0" borderId="0" xfId="0" applyFont="1" applyAlignment="1">
      <alignment vertical="top"/>
    </xf>
    <xf numFmtId="0" fontId="0" fillId="0" borderId="0" xfId="0" applyFont="1" applyAlignment="1">
      <alignment vertical="top"/>
    </xf>
    <xf numFmtId="186" fontId="9" fillId="0" borderId="0" xfId="0" applyNumberFormat="1" applyFont="1" applyFill="1" applyBorder="1" applyAlignment="1">
      <alignment vertical="top"/>
    </xf>
    <xf numFmtId="0" fontId="11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7" fillId="0" borderId="0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198" fontId="13" fillId="0" borderId="0" xfId="51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69" fillId="0" borderId="0" xfId="0" applyFont="1" applyAlignment="1">
      <alignment horizontal="center" vertical="center" readingOrder="1"/>
    </xf>
    <xf numFmtId="0" fontId="70" fillId="0" borderId="0" xfId="0" applyFont="1" applyAlignment="1">
      <alignment/>
    </xf>
    <xf numFmtId="0" fontId="23" fillId="0" borderId="23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4" xfId="0" applyFont="1" applyBorder="1" applyAlignment="1">
      <alignment horizontal="right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23" fillId="0" borderId="26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7" fillId="0" borderId="27" xfId="0" applyFont="1" applyBorder="1" applyAlignment="1">
      <alignment horizontal="left"/>
    </xf>
    <xf numFmtId="0" fontId="7" fillId="0" borderId="27" xfId="0" applyFont="1" applyBorder="1" applyAlignment="1">
      <alignment horizontal="right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23" fillId="0" borderId="29" xfId="0" applyFont="1" applyBorder="1" applyAlignment="1">
      <alignment horizontal="left"/>
    </xf>
    <xf numFmtId="0" fontId="0" fillId="0" borderId="30" xfId="0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30" xfId="0" applyFont="1" applyBorder="1" applyAlignment="1">
      <alignment horizontal="right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1" fillId="36" borderId="18" xfId="0" applyFont="1" applyFill="1" applyBorder="1" applyAlignment="1">
      <alignment horizontal="right" vertical="center"/>
    </xf>
    <xf numFmtId="0" fontId="1" fillId="36" borderId="10" xfId="0" applyFont="1" applyFill="1" applyBorder="1" applyAlignment="1">
      <alignment horizontal="right" vertical="center"/>
    </xf>
    <xf numFmtId="0" fontId="1" fillId="36" borderId="0" xfId="0" applyFont="1" applyFill="1" applyBorder="1" applyAlignment="1">
      <alignment horizontal="right" vertical="center"/>
    </xf>
    <xf numFmtId="0" fontId="1" fillId="36" borderId="19" xfId="0" applyFont="1" applyFill="1" applyBorder="1" applyAlignment="1">
      <alignment horizontal="left" vertical="center" wrapText="1"/>
    </xf>
    <xf numFmtId="0" fontId="1" fillId="36" borderId="18" xfId="0" applyFont="1" applyFill="1" applyBorder="1" applyAlignment="1">
      <alignment horizontal="left" vertical="center" wrapText="1"/>
    </xf>
    <xf numFmtId="0" fontId="1" fillId="36" borderId="20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6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9" fillId="0" borderId="0" xfId="0" applyFont="1" applyBorder="1" applyAlignment="1">
      <alignment horizontal="right" vertical="center" wrapText="1"/>
    </xf>
    <xf numFmtId="14" fontId="0" fillId="0" borderId="17" xfId="0" applyNumberForma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0" fontId="1" fillId="41" borderId="32" xfId="0" applyFont="1" applyFill="1" applyBorder="1" applyAlignment="1">
      <alignment horizontal="center"/>
    </xf>
    <xf numFmtId="0" fontId="1" fillId="40" borderId="15" xfId="0" applyFont="1" applyFill="1" applyBorder="1" applyAlignment="1">
      <alignment horizontal="center"/>
    </xf>
    <xf numFmtId="0" fontId="1" fillId="34" borderId="32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7" borderId="18" xfId="0" applyFont="1" applyFill="1" applyBorder="1" applyAlignment="1">
      <alignment horizontal="right"/>
    </xf>
    <xf numFmtId="0" fontId="1" fillId="37" borderId="11" xfId="0" applyFont="1" applyFill="1" applyBorder="1" applyAlignment="1">
      <alignment horizontal="right"/>
    </xf>
    <xf numFmtId="0" fontId="1" fillId="37" borderId="10" xfId="0" applyFont="1" applyFill="1" applyBorder="1" applyAlignment="1">
      <alignment horizontal="right"/>
    </xf>
    <xf numFmtId="0" fontId="1" fillId="37" borderId="13" xfId="0" applyFont="1" applyFill="1" applyBorder="1" applyAlignment="1">
      <alignment horizontal="right"/>
    </xf>
    <xf numFmtId="0" fontId="7" fillId="0" borderId="3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69" fillId="0" borderId="33" xfId="0" applyFont="1" applyBorder="1" applyAlignment="1">
      <alignment horizontal="center" vertical="center" wrapText="1"/>
    </xf>
    <xf numFmtId="0" fontId="69" fillId="0" borderId="34" xfId="0" applyFont="1" applyBorder="1" applyAlignment="1">
      <alignment horizontal="center" vertical="center" wrapText="1"/>
    </xf>
    <xf numFmtId="0" fontId="69" fillId="0" borderId="35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69" fillId="0" borderId="36" xfId="0" applyFont="1" applyBorder="1" applyAlignment="1">
      <alignment horizontal="center" vertical="center" wrapText="1"/>
    </xf>
    <xf numFmtId="0" fontId="69" fillId="0" borderId="37" xfId="0" applyFont="1" applyBorder="1" applyAlignment="1">
      <alignment horizontal="center" vertical="center" wrapText="1"/>
    </xf>
    <xf numFmtId="0" fontId="69" fillId="0" borderId="38" xfId="0" applyFont="1" applyBorder="1" applyAlignment="1">
      <alignment horizontal="center" vertical="center" wrapText="1"/>
    </xf>
    <xf numFmtId="0" fontId="69" fillId="0" borderId="3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1" fillId="36" borderId="18" xfId="0" applyFont="1" applyFill="1" applyBorder="1" applyAlignment="1">
      <alignment horizontal="left" vertical="center"/>
    </xf>
    <xf numFmtId="0" fontId="1" fillId="36" borderId="10" xfId="0" applyFont="1" applyFill="1" applyBorder="1" applyAlignment="1">
      <alignment horizontal="left" vertical="center"/>
    </xf>
    <xf numFmtId="0" fontId="70" fillId="0" borderId="27" xfId="0" applyFont="1" applyBorder="1" applyAlignment="1">
      <alignment horizontal="center"/>
    </xf>
    <xf numFmtId="3" fontId="9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35" borderId="17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9" xfId="0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10" fillId="35" borderId="32" xfId="0" applyFont="1" applyFill="1" applyBorder="1" applyAlignment="1">
      <alignment horizontal="right" vertical="center"/>
    </xf>
    <xf numFmtId="0" fontId="10" fillId="35" borderId="17" xfId="0" applyFont="1" applyFill="1" applyBorder="1" applyAlignment="1">
      <alignment horizontal="right" vertical="center"/>
    </xf>
    <xf numFmtId="0" fontId="10" fillId="18" borderId="14" xfId="0" applyFont="1" applyFill="1" applyBorder="1" applyAlignment="1">
      <alignment horizontal="center" vertical="center"/>
    </xf>
    <xf numFmtId="0" fontId="0" fillId="18" borderId="14" xfId="0" applyFill="1" applyBorder="1" applyAlignment="1">
      <alignment/>
    </xf>
    <xf numFmtId="0" fontId="13" fillId="28" borderId="40" xfId="0" applyFont="1" applyFill="1" applyBorder="1" applyAlignment="1">
      <alignment horizontal="left" vertical="center"/>
    </xf>
    <xf numFmtId="0" fontId="13" fillId="28" borderId="41" xfId="0" applyFont="1" applyFill="1" applyBorder="1" applyAlignment="1">
      <alignment horizontal="left" vertical="center"/>
    </xf>
    <xf numFmtId="0" fontId="13" fillId="28" borderId="42" xfId="0" applyFont="1" applyFill="1" applyBorder="1" applyAlignment="1">
      <alignment horizontal="left" vertical="center"/>
    </xf>
    <xf numFmtId="0" fontId="14" fillId="42" borderId="14" xfId="0" applyFont="1" applyFill="1" applyBorder="1" applyAlignment="1">
      <alignment horizontal="center" vertical="center"/>
    </xf>
    <xf numFmtId="0" fontId="14" fillId="6" borderId="40" xfId="0" applyFont="1" applyFill="1" applyBorder="1" applyAlignment="1">
      <alignment horizontal="left" vertical="center" wrapText="1"/>
    </xf>
    <xf numFmtId="0" fontId="14" fillId="6" borderId="41" xfId="0" applyFont="1" applyFill="1" applyBorder="1" applyAlignment="1">
      <alignment horizontal="left" vertical="center" wrapText="1"/>
    </xf>
    <xf numFmtId="0" fontId="14" fillId="6" borderId="42" xfId="0" applyFont="1" applyFill="1" applyBorder="1" applyAlignment="1">
      <alignment horizontal="left" vertical="center" wrapText="1"/>
    </xf>
    <xf numFmtId="198" fontId="13" fillId="43" borderId="40" xfId="51" applyNumberFormat="1" applyFont="1" applyFill="1" applyBorder="1" applyAlignment="1">
      <alignment horizontal="center" vertical="center"/>
    </xf>
    <xf numFmtId="198" fontId="13" fillId="43" borderId="41" xfId="51" applyNumberFormat="1" applyFont="1" applyFill="1" applyBorder="1" applyAlignment="1">
      <alignment horizontal="center" vertical="center"/>
    </xf>
    <xf numFmtId="198" fontId="13" fillId="43" borderId="42" xfId="51" applyNumberFormat="1" applyFont="1" applyFill="1" applyBorder="1" applyAlignment="1">
      <alignment horizontal="center" vertical="center"/>
    </xf>
    <xf numFmtId="198" fontId="13" fillId="6" borderId="40" xfId="51" applyNumberFormat="1" applyFont="1" applyFill="1" applyBorder="1" applyAlignment="1">
      <alignment horizontal="center" vertical="center"/>
    </xf>
    <xf numFmtId="198" fontId="13" fillId="6" borderId="41" xfId="51" applyNumberFormat="1" applyFont="1" applyFill="1" applyBorder="1" applyAlignment="1">
      <alignment horizontal="center" vertical="center"/>
    </xf>
    <xf numFmtId="198" fontId="13" fillId="6" borderId="42" xfId="51" applyNumberFormat="1" applyFont="1" applyFill="1" applyBorder="1" applyAlignment="1">
      <alignment horizontal="center" vertical="center"/>
    </xf>
    <xf numFmtId="0" fontId="14" fillId="42" borderId="14" xfId="0" applyFont="1" applyFill="1" applyBorder="1" applyAlignment="1">
      <alignment horizontal="right" vertical="center"/>
    </xf>
    <xf numFmtId="0" fontId="13" fillId="4" borderId="21" xfId="0" applyFont="1" applyFill="1" applyBorder="1" applyAlignment="1">
      <alignment horizontal="center" vertical="center"/>
    </xf>
    <xf numFmtId="0" fontId="13" fillId="44" borderId="40" xfId="0" applyFont="1" applyFill="1" applyBorder="1" applyAlignment="1">
      <alignment horizontal="left" vertical="center"/>
    </xf>
    <xf numFmtId="0" fontId="13" fillId="44" borderId="41" xfId="0" applyFont="1" applyFill="1" applyBorder="1" applyAlignment="1">
      <alignment horizontal="left" vertical="center"/>
    </xf>
    <xf numFmtId="0" fontId="13" fillId="44" borderId="42" xfId="0" applyFont="1" applyFill="1" applyBorder="1" applyAlignment="1">
      <alignment horizontal="left" vertical="center"/>
    </xf>
    <xf numFmtId="181" fontId="13" fillId="44" borderId="40" xfId="51" applyNumberFormat="1" applyFont="1" applyFill="1" applyBorder="1" applyAlignment="1">
      <alignment vertical="center"/>
    </xf>
    <xf numFmtId="181" fontId="13" fillId="44" borderId="41" xfId="51" applyNumberFormat="1" applyFont="1" applyFill="1" applyBorder="1" applyAlignment="1">
      <alignment vertical="center"/>
    </xf>
    <xf numFmtId="181" fontId="13" fillId="44" borderId="42" xfId="51" applyNumberFormat="1" applyFont="1" applyFill="1" applyBorder="1" applyAlignment="1">
      <alignment vertical="center"/>
    </xf>
    <xf numFmtId="0" fontId="13" fillId="0" borderId="43" xfId="0" applyFont="1" applyBorder="1" applyAlignment="1">
      <alignment vertical="center"/>
    </xf>
    <xf numFmtId="0" fontId="13" fillId="0" borderId="44" xfId="0" applyFont="1" applyBorder="1" applyAlignment="1">
      <alignment vertical="center"/>
    </xf>
    <xf numFmtId="0" fontId="13" fillId="0" borderId="45" xfId="0" applyFont="1" applyBorder="1" applyAlignment="1">
      <alignment vertical="center"/>
    </xf>
    <xf numFmtId="181" fontId="13" fillId="33" borderId="44" xfId="51" applyNumberFormat="1" applyFont="1" applyFill="1" applyBorder="1" applyAlignment="1">
      <alignment vertical="center"/>
    </xf>
    <xf numFmtId="181" fontId="13" fillId="33" borderId="45" xfId="51" applyNumberFormat="1" applyFont="1" applyFill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181" fontId="13" fillId="33" borderId="46" xfId="51" applyNumberFormat="1" applyFont="1" applyFill="1" applyBorder="1" applyAlignment="1">
      <alignment vertical="center"/>
    </xf>
    <xf numFmtId="181" fontId="13" fillId="33" borderId="47" xfId="51" applyNumberFormat="1" applyFont="1" applyFill="1" applyBorder="1" applyAlignment="1">
      <alignment vertical="center"/>
    </xf>
    <xf numFmtId="181" fontId="13" fillId="28" borderId="40" xfId="51" applyNumberFormat="1" applyFont="1" applyFill="1" applyBorder="1" applyAlignment="1">
      <alignment vertical="center"/>
    </xf>
    <xf numFmtId="181" fontId="13" fillId="28" borderId="41" xfId="51" applyNumberFormat="1" applyFont="1" applyFill="1" applyBorder="1" applyAlignment="1">
      <alignment vertical="center"/>
    </xf>
    <xf numFmtId="181" fontId="13" fillId="28" borderId="42" xfId="51" applyNumberFormat="1" applyFont="1" applyFill="1" applyBorder="1" applyAlignment="1">
      <alignment vertical="center"/>
    </xf>
    <xf numFmtId="181" fontId="13" fillId="33" borderId="0" xfId="51" applyNumberFormat="1" applyFont="1" applyFill="1" applyBorder="1" applyAlignment="1">
      <alignment vertical="center"/>
    </xf>
    <xf numFmtId="181" fontId="13" fillId="33" borderId="12" xfId="51" applyNumberFormat="1" applyFont="1" applyFill="1" applyBorder="1" applyAlignment="1">
      <alignment vertical="center"/>
    </xf>
    <xf numFmtId="181" fontId="13" fillId="33" borderId="18" xfId="51" applyNumberFormat="1" applyFont="1" applyFill="1" applyBorder="1" applyAlignment="1">
      <alignment vertical="center"/>
    </xf>
    <xf numFmtId="181" fontId="13" fillId="33" borderId="11" xfId="51" applyNumberFormat="1" applyFont="1" applyFill="1" applyBorder="1" applyAlignment="1">
      <alignment vertical="center"/>
    </xf>
    <xf numFmtId="0" fontId="14" fillId="4" borderId="14" xfId="0" applyFont="1" applyFill="1" applyBorder="1" applyAlignment="1">
      <alignment horizontal="right" vertical="center"/>
    </xf>
    <xf numFmtId="0" fontId="14" fillId="4" borderId="14" xfId="0" applyNumberFormat="1" applyFont="1" applyFill="1" applyBorder="1" applyAlignment="1">
      <alignment horizontal="center" vertical="center"/>
    </xf>
    <xf numFmtId="0" fontId="19" fillId="45" borderId="17" xfId="0" applyFont="1" applyFill="1" applyBorder="1" applyAlignment="1">
      <alignment horizontal="center" vertical="center"/>
    </xf>
    <xf numFmtId="0" fontId="0" fillId="45" borderId="17" xfId="0" applyFill="1" applyBorder="1" applyAlignment="1">
      <alignment/>
    </xf>
    <xf numFmtId="0" fontId="0" fillId="45" borderId="15" xfId="0" applyFill="1" applyBorder="1" applyAlignment="1">
      <alignment/>
    </xf>
    <xf numFmtId="0" fontId="13" fillId="0" borderId="19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9" fillId="46" borderId="17" xfId="0" applyFont="1" applyFill="1" applyBorder="1" applyAlignment="1">
      <alignment horizontal="center" vertical="center"/>
    </xf>
    <xf numFmtId="0" fontId="0" fillId="46" borderId="17" xfId="0" applyFill="1" applyBorder="1" applyAlignment="1">
      <alignment/>
    </xf>
    <xf numFmtId="0" fontId="0" fillId="46" borderId="15" xfId="0" applyFill="1" applyBorder="1" applyAlignment="1">
      <alignment/>
    </xf>
    <xf numFmtId="0" fontId="14" fillId="4" borderId="22" xfId="0" applyFont="1" applyFill="1" applyBorder="1" applyAlignment="1">
      <alignment horizontal="right" vertical="center"/>
    </xf>
    <xf numFmtId="0" fontId="10" fillId="36" borderId="14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13" fillId="4" borderId="14" xfId="0" applyFont="1" applyFill="1" applyBorder="1" applyAlignment="1">
      <alignment horizontal="center" vertical="center"/>
    </xf>
    <xf numFmtId="0" fontId="10" fillId="12" borderId="14" xfId="0" applyFont="1" applyFill="1" applyBorder="1" applyAlignment="1">
      <alignment horizontal="center" vertical="center"/>
    </xf>
    <xf numFmtId="0" fontId="1" fillId="12" borderId="14" xfId="0" applyFont="1" applyFill="1" applyBorder="1" applyAlignment="1">
      <alignment horizontal="center" vertical="center"/>
    </xf>
    <xf numFmtId="0" fontId="13" fillId="0" borderId="16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0" fontId="13" fillId="0" borderId="16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2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3" fillId="0" borderId="13" xfId="0" applyFont="1" applyBorder="1" applyAlignment="1">
      <alignment wrapText="1"/>
    </xf>
    <xf numFmtId="0" fontId="71" fillId="47" borderId="10" xfId="0" applyFont="1" applyFill="1" applyBorder="1" applyAlignment="1">
      <alignment horizontal="center" vertical="center"/>
    </xf>
    <xf numFmtId="0" fontId="72" fillId="47" borderId="10" xfId="0" applyFont="1" applyFill="1" applyBorder="1" applyAlignment="1">
      <alignment horizontal="center" vertical="center"/>
    </xf>
    <xf numFmtId="0" fontId="13" fillId="0" borderId="19" xfId="0" applyFont="1" applyBorder="1" applyAlignment="1">
      <alignment wrapText="1"/>
    </xf>
    <xf numFmtId="0" fontId="13" fillId="0" borderId="18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71" fillId="48" borderId="10" xfId="0" applyFont="1" applyFill="1" applyBorder="1" applyAlignment="1">
      <alignment horizontal="center" vertical="center"/>
    </xf>
    <xf numFmtId="0" fontId="72" fillId="48" borderId="10" xfId="0" applyFont="1" applyFill="1" applyBorder="1" applyAlignment="1">
      <alignment horizontal="center" vertical="center"/>
    </xf>
    <xf numFmtId="0" fontId="71" fillId="46" borderId="10" xfId="0" applyFont="1" applyFill="1" applyBorder="1" applyAlignment="1">
      <alignment horizontal="center" vertical="center"/>
    </xf>
    <xf numFmtId="0" fontId="72" fillId="46" borderId="10" xfId="0" applyFont="1" applyFill="1" applyBorder="1" applyAlignment="1">
      <alignment horizontal="center" vertical="center"/>
    </xf>
    <xf numFmtId="0" fontId="71" fillId="49" borderId="10" xfId="0" applyFont="1" applyFill="1" applyBorder="1" applyAlignment="1">
      <alignment horizontal="center" vertical="center"/>
    </xf>
    <xf numFmtId="0" fontId="72" fillId="49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justify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49" fontId="1" fillId="36" borderId="18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9" fillId="0" borderId="19" xfId="0" applyNumberFormat="1" applyFont="1" applyBorder="1" applyAlignment="1">
      <alignment horizontal="left" vertical="center"/>
    </xf>
    <xf numFmtId="49" fontId="9" fillId="0" borderId="16" xfId="0" applyNumberFormat="1" applyFont="1" applyBorder="1" applyAlignment="1">
      <alignment horizontal="left" vertical="center"/>
    </xf>
    <xf numFmtId="49" fontId="0" fillId="0" borderId="20" xfId="0" applyNumberFormat="1" applyBorder="1" applyAlignment="1">
      <alignment horizontal="left" vertical="center"/>
    </xf>
    <xf numFmtId="49" fontId="1" fillId="36" borderId="19" xfId="0" applyNumberFormat="1" applyFont="1" applyFill="1" applyBorder="1" applyAlignment="1">
      <alignment horizontal="left" vertical="center" wrapText="1"/>
    </xf>
    <xf numFmtId="49" fontId="69" fillId="0" borderId="48" xfId="0" applyNumberFormat="1" applyFont="1" applyBorder="1" applyAlignment="1">
      <alignment horizontal="center" vertical="center" wrapText="1"/>
    </xf>
    <xf numFmtId="49" fontId="70" fillId="0" borderId="27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right" vertical="center" wrapText="1"/>
    </xf>
    <xf numFmtId="49" fontId="0" fillId="0" borderId="32" xfId="0" applyNumberFormat="1" applyBorder="1" applyAlignment="1">
      <alignment horizontal="center" vertical="center"/>
    </xf>
    <xf numFmtId="49" fontId="9" fillId="0" borderId="32" xfId="0" applyNumberFormat="1" applyFont="1" applyBorder="1" applyAlignment="1">
      <alignment horizontal="left" vertical="center"/>
    </xf>
    <xf numFmtId="49" fontId="9" fillId="35" borderId="17" xfId="0" applyNumberFormat="1" applyFont="1" applyFill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9" fillId="35" borderId="17" xfId="0" applyNumberFormat="1" applyFont="1" applyFill="1" applyBorder="1" applyAlignment="1">
      <alignment horizontal="left" vertical="center"/>
    </xf>
    <xf numFmtId="49" fontId="9" fillId="0" borderId="18" xfId="0" applyNumberFormat="1" applyFont="1" applyBorder="1" applyAlignment="1">
      <alignment horizontal="left" vertical="center"/>
    </xf>
    <xf numFmtId="49" fontId="19" fillId="46" borderId="32" xfId="0" applyNumberFormat="1" applyFont="1" applyFill="1" applyBorder="1" applyAlignment="1">
      <alignment horizontal="center" vertical="center"/>
    </xf>
    <xf numFmtId="49" fontId="19" fillId="45" borderId="32" xfId="0" applyNumberFormat="1" applyFont="1" applyFill="1" applyBorder="1" applyAlignment="1">
      <alignment horizontal="center" vertical="center"/>
    </xf>
    <xf numFmtId="4" fontId="13" fillId="33" borderId="19" xfId="51" applyNumberFormat="1" applyFont="1" applyFill="1" applyBorder="1" applyAlignment="1">
      <alignment vertical="center"/>
    </xf>
    <xf numFmtId="4" fontId="13" fillId="33" borderId="16" xfId="51" applyNumberFormat="1" applyFont="1" applyFill="1" applyBorder="1" applyAlignment="1">
      <alignment vertical="center"/>
    </xf>
    <xf numFmtId="4" fontId="13" fillId="33" borderId="43" xfId="51" applyNumberFormat="1" applyFont="1" applyFill="1" applyBorder="1" applyAlignment="1">
      <alignment vertical="center"/>
    </xf>
    <xf numFmtId="4" fontId="13" fillId="33" borderId="49" xfId="51" applyNumberFormat="1" applyFont="1" applyFill="1" applyBorder="1" applyAlignment="1">
      <alignment vertical="center"/>
    </xf>
    <xf numFmtId="4" fontId="0" fillId="0" borderId="14" xfId="51" applyNumberFormat="1" applyFont="1" applyBorder="1" applyAlignment="1">
      <alignment/>
    </xf>
  </cellXfs>
  <cellStyles count="61">
    <cellStyle name="Normal" xfId="0"/>
    <cellStyle name="RowLevel_3" xfId="7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uro 2" xfId="45"/>
    <cellStyle name="Euro 2 2" xfId="46"/>
    <cellStyle name="Euro 3" xfId="47"/>
    <cellStyle name="Insatisfaisant" xfId="48"/>
    <cellStyle name="Hyperlink" xfId="49"/>
    <cellStyle name="Followed Hyperlink" xfId="50"/>
    <cellStyle name="Comma" xfId="51"/>
    <cellStyle name="Comma [0]" xfId="52"/>
    <cellStyle name="Milliers 2" xfId="53"/>
    <cellStyle name="Milliers 2 2" xfId="54"/>
    <cellStyle name="Milliers 3" xfId="55"/>
    <cellStyle name="Currency" xfId="56"/>
    <cellStyle name="Currency [0]" xfId="57"/>
    <cellStyle name="Neutre" xfId="58"/>
    <cellStyle name="Normal 2" xfId="59"/>
    <cellStyle name="Percent" xfId="60"/>
    <cellStyle name="Pourcentage 2" xfId="61"/>
    <cellStyle name="Pourcentage 2 2" xfId="62"/>
    <cellStyle name="Pourcentage 3" xfId="63"/>
    <cellStyle name="Satisfaisant" xfId="64"/>
    <cellStyle name="Sortie" xfId="65"/>
    <cellStyle name="Texte explicatif" xfId="66"/>
    <cellStyle name="Titre" xfId="67"/>
    <cellStyle name="Titre 1" xfId="68"/>
    <cellStyle name="Titre 2" xfId="69"/>
    <cellStyle name="Titre 3" xfId="70"/>
    <cellStyle name="Titre 4" xfId="71"/>
    <cellStyle name="Total" xfId="72"/>
    <cellStyle name="Vérification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Résultat de l'exercice propre</a:t>
            </a:r>
          </a:p>
        </c:rich>
      </c:tx>
      <c:layout>
        <c:manualLayout>
          <c:xMode val="factor"/>
          <c:yMode val="factor"/>
          <c:x val="-0.004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075"/>
          <c:y val="0.07675"/>
          <c:w val="0.78375"/>
          <c:h val="0.9335"/>
        </c:manualLayout>
      </c:layout>
      <c:barChart>
        <c:barDir val="col"/>
        <c:grouping val="clustered"/>
        <c:varyColors val="0"/>
        <c:ser>
          <c:idx val="2"/>
          <c:order val="0"/>
          <c:tx>
            <c:v> </c:v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127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(Résultats!$H$8,Résultats!$K$8,Résultats!$N$8,Résultats!$Q$8,Résultats!$T$8)</c:f>
              <c:numCache/>
            </c:numRef>
          </c:cat>
          <c:val>
            <c:numRef>
              <c:f>(Résultats!$H$9,Résultats!$K$9,Résultats!$N$9,Résultats!$Q$9,Résultats!$T$9)</c:f>
              <c:numCache/>
            </c:numRef>
          </c:val>
        </c:ser>
        <c:ser>
          <c:idx val="3"/>
          <c:order val="2"/>
          <c:tx>
            <c:v>  </c:v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49111053"/>
        <c:axId val="39346294"/>
      </c:barChart>
      <c:catAx>
        <c:axId val="491110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9346294"/>
        <c:crosses val="autoZero"/>
        <c:auto val="1"/>
        <c:lblOffset val="100"/>
        <c:tickLblSkip val="1"/>
        <c:noMultiLvlLbl val="0"/>
      </c:catAx>
      <c:valAx>
        <c:axId val="393462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91110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8"/>
          <c:y val="0.80625"/>
          <c:w val="0.262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Résultat global</a:t>
            </a:r>
          </a:p>
        </c:rich>
      </c:tx>
      <c:layout>
        <c:manualLayout>
          <c:xMode val="factor"/>
          <c:yMode val="factor"/>
          <c:x val="-0.004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075"/>
          <c:y val="0.07625"/>
          <c:w val="0.78375"/>
          <c:h val="0.934"/>
        </c:manualLayout>
      </c:layout>
      <c:barChart>
        <c:barDir val="col"/>
        <c:grouping val="clustered"/>
        <c:varyColors val="0"/>
        <c:ser>
          <c:idx val="2"/>
          <c:order val="0"/>
          <c:tx>
            <c:v> </c:v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127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(Résultats!$H$8,Résultats!$K$8,Résultats!$N$8,Résultats!$Q$8,Résultats!$T$8)</c:f>
              <c:numCache/>
            </c:numRef>
          </c:cat>
          <c:val>
            <c:numRef>
              <c:f>(Résultats!$H$10,Résultats!$K$10,Résultats!$N$10,Résultats!$Q$10,Résultats!$T$10)</c:f>
              <c:numCache/>
            </c:numRef>
          </c:val>
        </c:ser>
        <c:ser>
          <c:idx val="3"/>
          <c:order val="2"/>
          <c:tx>
            <c:v>  </c:v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18572327"/>
        <c:axId val="32933216"/>
      </c:barChart>
      <c:catAx>
        <c:axId val="185723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2933216"/>
        <c:crosses val="autoZero"/>
        <c:auto val="1"/>
        <c:lblOffset val="100"/>
        <c:tickLblSkip val="1"/>
        <c:noMultiLvlLbl val="0"/>
      </c:catAx>
      <c:valAx>
        <c:axId val="329332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85723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875"/>
          <c:y val="0.7525"/>
          <c:w val="0.293"/>
          <c:h val="0.0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Evolution des recettes et des dépenses ordinaires (exercice propre)</a:t>
            </a:r>
          </a:p>
        </c:rich>
      </c:tx>
      <c:layout>
        <c:manualLayout>
          <c:xMode val="factor"/>
          <c:yMode val="factor"/>
          <c:x val="0.021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36"/>
          <c:w val="0.9515"/>
          <c:h val="0.75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'Ordinaire GE'!$H$8</c:f>
              <c:strCache>
                <c:ptCount val="1"/>
                <c:pt idx="0">
                  <c:v>Dépenses ordinaires (Prévisions)</c:v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('Ordinaire GE'!$H$9,'Ordinaire GE'!$K$9,'Ordinaire GE'!$N$9,'Ordinaire GE'!$Q$9,'Ordinaire GE'!$T$9)</c:f>
              <c:numCache/>
            </c:numRef>
          </c:cat>
          <c:val>
            <c:numRef>
              <c:f>('Ordinaire GE'!$H$15,'Ordinaire GE'!$K$15,'Ordinaire GE'!$N$15,'Ordinaire GE'!$Q$15,'Ordinaire GE'!$T$15)</c:f>
              <c:numCache/>
            </c:numRef>
          </c:val>
        </c:ser>
        <c:ser>
          <c:idx val="1"/>
          <c:order val="1"/>
          <c:tx>
            <c:strRef>
              <c:f>'Ordinaire GE'!$H$20</c:f>
              <c:strCache>
                <c:ptCount val="1"/>
                <c:pt idx="0">
                  <c:v>Recettes ordinaires (Prévisions)</c:v>
                </c:pt>
              </c:strCache>
            </c:strRef>
          </c:tx>
          <c:spPr>
            <a:solidFill>
              <a:srgbClr val="C0504D"/>
            </a:solidFill>
            <a:ln w="254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('Ordinaire GE'!$H$9,'Ordinaire GE'!$K$9,'Ordinaire GE'!$N$9,'Ordinaire GE'!$Q$9,'Ordinaire GE'!$T$9)</c:f>
              <c:numCache/>
            </c:numRef>
          </c:cat>
          <c:val>
            <c:numRef>
              <c:f>('Ordinaire GE'!$H$26,'Ordinaire GE'!$K$26,'Ordinaire GE'!$N$26,'Ordinaire GE'!$Q$26,'Ordinaire GE'!$T$26)</c:f>
              <c:numCache/>
            </c:numRef>
          </c:val>
        </c:ser>
        <c:axId val="27963489"/>
        <c:axId val="50344810"/>
      </c:barChart>
      <c:catAx>
        <c:axId val="279634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0344810"/>
        <c:crosses val="autoZero"/>
        <c:auto val="1"/>
        <c:lblOffset val="100"/>
        <c:tickLblSkip val="1"/>
        <c:noMultiLvlLbl val="0"/>
      </c:catAx>
      <c:valAx>
        <c:axId val="503448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79634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025"/>
          <c:y val="0.93125"/>
          <c:w val="0.9442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Evolution des recettes et des dépenses extraordinaires (exercice propre)</a:t>
            </a:r>
          </a:p>
        </c:rich>
      </c:tx>
      <c:layout>
        <c:manualLayout>
          <c:xMode val="factor"/>
          <c:yMode val="factor"/>
          <c:x val="0.048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34"/>
          <c:w val="0.951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'Extraordinaire GE'!$H$8</c:f>
              <c:strCache>
                <c:ptCount val="1"/>
                <c:pt idx="0">
                  <c:v>Dépenses extraordinaires (Prévisions)</c:v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('Extraordinaire GE'!$H$9,'Extraordinaire GE'!$K$9,'Extraordinaire GE'!$N$9,'Extraordinaire GE'!$Q$9,'Extraordinaire GE'!$T$9)</c:f>
              <c:numCache/>
            </c:numRef>
          </c:cat>
          <c:val>
            <c:numRef>
              <c:f>('Extraordinaire GE'!$H$15,'Extraordinaire GE'!$K$15,'Extraordinaire GE'!$N$15,'Extraordinaire GE'!$Q$15,'Extraordinaire GE'!$T$15)</c:f>
              <c:numCache/>
            </c:numRef>
          </c:val>
        </c:ser>
        <c:ser>
          <c:idx val="1"/>
          <c:order val="1"/>
          <c:tx>
            <c:strRef>
              <c:f>'Extraordinaire GE'!$H$20</c:f>
              <c:strCache>
                <c:ptCount val="1"/>
                <c:pt idx="0">
                  <c:v>Recettes extraordinaires (Prévisions)</c:v>
                </c:pt>
              </c:strCache>
            </c:strRef>
          </c:tx>
          <c:spPr>
            <a:solidFill>
              <a:srgbClr val="C0504D"/>
            </a:solidFill>
            <a:ln w="254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('Extraordinaire GE'!$H$9,'Extraordinaire GE'!$K$9,'Extraordinaire GE'!$N$9,'Extraordinaire GE'!$Q$9,'Extraordinaire GE'!$T$9)</c:f>
              <c:numCache/>
            </c:numRef>
          </c:cat>
          <c:val>
            <c:numRef>
              <c:f>('Extraordinaire GE'!$H$26,'Extraordinaire GE'!$K$26,'Extraordinaire GE'!$N$26,'Extraordinaire GE'!$Q$26,'Extraordinaire GE'!$T$26)</c:f>
              <c:numCache/>
            </c:numRef>
          </c:val>
        </c:ser>
        <c:axId val="50450107"/>
        <c:axId val="51397780"/>
      </c:barChart>
      <c:catAx>
        <c:axId val="504501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1397780"/>
        <c:crosses val="autoZero"/>
        <c:auto val="1"/>
        <c:lblOffset val="100"/>
        <c:tickLblSkip val="1"/>
        <c:noMultiLvlLbl val="0"/>
      </c:catAx>
      <c:valAx>
        <c:axId val="513977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04501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025"/>
          <c:y val="0.9325"/>
          <c:w val="0.94425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2200275</xdr:colOff>
      <xdr:row>5</xdr:row>
      <xdr:rowOff>133350</xdr:rowOff>
    </xdr:from>
    <xdr:to>
      <xdr:col>1</xdr:col>
      <xdr:colOff>2628900</xdr:colOff>
      <xdr:row>7</xdr:row>
      <xdr:rowOff>19050</xdr:rowOff>
    </xdr:to>
    <xdr:sp macro="[0]!enregistreinternet">
      <xdr:nvSpPr>
        <xdr:cNvPr id="1" name="Text Box 1"/>
        <xdr:cNvSpPr txBox="1">
          <a:spLocks noChangeArrowheads="1"/>
        </xdr:cNvSpPr>
      </xdr:nvSpPr>
      <xdr:spPr>
        <a:xfrm>
          <a:off x="2200275" y="942975"/>
          <a:ext cx="2647950" cy="209550"/>
        </a:xfrm>
        <a:prstGeom prst="rect">
          <a:avLst/>
        </a:prstGeom>
        <a:solidFill>
          <a:srgbClr val="CCCCFF"/>
        </a:solidFill>
        <a:ln w="38100" cmpd="dbl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Génération des pages web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6</xdr:row>
      <xdr:rowOff>104775</xdr:rowOff>
    </xdr:from>
    <xdr:to>
      <xdr:col>3</xdr:col>
      <xdr:colOff>66675</xdr:colOff>
      <xdr:row>11</xdr:row>
      <xdr:rowOff>85725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104900"/>
          <a:ext cx="9144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6</xdr:row>
      <xdr:rowOff>114300</xdr:rowOff>
    </xdr:from>
    <xdr:to>
      <xdr:col>18</xdr:col>
      <xdr:colOff>276225</xdr:colOff>
      <xdr:row>10</xdr:row>
      <xdr:rowOff>161925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9725" y="1114425"/>
          <a:ext cx="13620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13</xdr:row>
      <xdr:rowOff>200025</xdr:rowOff>
    </xdr:from>
    <xdr:to>
      <xdr:col>12</xdr:col>
      <xdr:colOff>142875</xdr:colOff>
      <xdr:row>32</xdr:row>
      <xdr:rowOff>190500</xdr:rowOff>
    </xdr:to>
    <xdr:graphicFrame>
      <xdr:nvGraphicFramePr>
        <xdr:cNvPr id="1" name="Graphique 2"/>
        <xdr:cNvGraphicFramePr/>
      </xdr:nvGraphicFramePr>
      <xdr:xfrm>
        <a:off x="47625" y="2990850"/>
        <a:ext cx="44100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352425</xdr:colOff>
      <xdr:row>14</xdr:row>
      <xdr:rowOff>0</xdr:rowOff>
    </xdr:from>
    <xdr:to>
      <xdr:col>23</xdr:col>
      <xdr:colOff>561975</xdr:colOff>
      <xdr:row>32</xdr:row>
      <xdr:rowOff>200025</xdr:rowOff>
    </xdr:to>
    <xdr:graphicFrame>
      <xdr:nvGraphicFramePr>
        <xdr:cNvPr id="2" name="Graphique 7"/>
        <xdr:cNvGraphicFramePr/>
      </xdr:nvGraphicFramePr>
      <xdr:xfrm>
        <a:off x="4667250" y="3000375"/>
        <a:ext cx="441007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34</xdr:row>
      <xdr:rowOff>161925</xdr:rowOff>
    </xdr:from>
    <xdr:to>
      <xdr:col>21</xdr:col>
      <xdr:colOff>323850</xdr:colOff>
      <xdr:row>56</xdr:row>
      <xdr:rowOff>142875</xdr:rowOff>
    </xdr:to>
    <xdr:graphicFrame>
      <xdr:nvGraphicFramePr>
        <xdr:cNvPr id="1" name="Graphique 2"/>
        <xdr:cNvGraphicFramePr/>
      </xdr:nvGraphicFramePr>
      <xdr:xfrm>
        <a:off x="133350" y="7486650"/>
        <a:ext cx="76200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35</xdr:row>
      <xdr:rowOff>0</xdr:rowOff>
    </xdr:from>
    <xdr:to>
      <xdr:col>22</xdr:col>
      <xdr:colOff>9525</xdr:colOff>
      <xdr:row>57</xdr:row>
      <xdr:rowOff>47625</xdr:rowOff>
    </xdr:to>
    <xdr:graphicFrame>
      <xdr:nvGraphicFramePr>
        <xdr:cNvPr id="1" name="Graphique 2"/>
        <xdr:cNvGraphicFramePr/>
      </xdr:nvGraphicFramePr>
      <xdr:xfrm>
        <a:off x="142875" y="7534275"/>
        <a:ext cx="76200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E7"/>
  <sheetViews>
    <sheetView zoomScalePageLayoutView="0" workbookViewId="0" topLeftCell="A1">
      <selection activeCell="C9" sqref="C9"/>
    </sheetView>
  </sheetViews>
  <sheetFormatPr defaultColWidth="11.421875" defaultRowHeight="12.75"/>
  <cols>
    <col min="1" max="1" width="33.28125" style="0" customWidth="1"/>
    <col min="2" max="2" width="39.421875" style="0" customWidth="1"/>
    <col min="3" max="3" width="36.7109375" style="0" customWidth="1"/>
    <col min="4" max="4" width="29.00390625" style="0" customWidth="1"/>
  </cols>
  <sheetData>
    <row r="1" spans="1:5" ht="12.75">
      <c r="A1" s="1" t="e">
        <f>#REF!</f>
        <v>#REF!</v>
      </c>
      <c r="B1" s="1"/>
      <c r="C1" s="1" t="s">
        <v>0</v>
      </c>
      <c r="D1" s="1"/>
      <c r="E1" s="1"/>
    </row>
    <row r="2" spans="1:5" ht="12.75">
      <c r="A2" s="1"/>
      <c r="B2" s="1"/>
      <c r="C2" s="1"/>
      <c r="D2" s="1"/>
      <c r="E2" s="1"/>
    </row>
    <row r="3" spans="1:2" ht="12.75">
      <c r="A3" s="9" t="s">
        <v>8</v>
      </c>
      <c r="B3" s="10" t="s">
        <v>9</v>
      </c>
    </row>
    <row r="5" spans="1:3" ht="12.75">
      <c r="A5" t="s">
        <v>10</v>
      </c>
      <c r="B5" s="11"/>
      <c r="C5" s="5"/>
    </row>
    <row r="6" spans="2:3" ht="12.75">
      <c r="B6" s="5"/>
      <c r="C6" s="5"/>
    </row>
    <row r="7" spans="2:3" ht="12.75">
      <c r="B7" s="11"/>
      <c r="C7" s="5" t="s">
        <v>11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8"/>
  <dimension ref="A1:S52"/>
  <sheetViews>
    <sheetView tabSelected="1" workbookViewId="0" topLeftCell="A1">
      <selection activeCell="A4" sqref="A4"/>
    </sheetView>
  </sheetViews>
  <sheetFormatPr defaultColWidth="11.421875" defaultRowHeight="12.75"/>
  <cols>
    <col min="1" max="19" width="5.28125" style="0" customWidth="1"/>
  </cols>
  <sheetData>
    <row r="1" spans="1:19" ht="12.75" customHeight="1">
      <c r="A1" s="122" t="str">
        <f>Coordonnées!A1</f>
        <v>Synthèse du Budget</v>
      </c>
      <c r="B1" s="123"/>
      <c r="C1" s="123"/>
      <c r="D1" s="119" t="str">
        <f>Coordonnées!D1</f>
        <v>Administration communale de :</v>
      </c>
      <c r="E1" s="119"/>
      <c r="F1" s="119"/>
      <c r="G1" s="119"/>
      <c r="H1" s="119"/>
      <c r="I1" s="119"/>
      <c r="J1" s="157" t="str">
        <f>Coordonnées!J1</f>
        <v>AWANS</v>
      </c>
      <c r="K1" s="157"/>
      <c r="L1" s="157"/>
      <c r="M1" s="157"/>
      <c r="N1" s="157"/>
      <c r="O1" s="157"/>
      <c r="P1" s="139" t="str">
        <f>Coordonnées!P1</f>
        <v>Code INS</v>
      </c>
      <c r="Q1" s="140"/>
      <c r="R1" s="135">
        <f>Coordonnées!R1</f>
        <v>62006</v>
      </c>
      <c r="S1" s="136"/>
    </row>
    <row r="2" spans="1:19" ht="12.75">
      <c r="A2" s="124"/>
      <c r="B2" s="125"/>
      <c r="C2" s="125"/>
      <c r="D2" s="120"/>
      <c r="E2" s="120"/>
      <c r="F2" s="121"/>
      <c r="G2" s="121"/>
      <c r="H2" s="120"/>
      <c r="I2" s="120"/>
      <c r="J2" s="158"/>
      <c r="K2" s="158"/>
      <c r="L2" s="158"/>
      <c r="M2" s="158"/>
      <c r="N2" s="158"/>
      <c r="O2" s="158"/>
      <c r="P2" s="141" t="str">
        <f>Coordonnées!P2</f>
        <v>Exercice:</v>
      </c>
      <c r="Q2" s="142"/>
      <c r="R2" s="137">
        <f>Coordonnées!R2</f>
        <v>2020</v>
      </c>
      <c r="S2" s="138"/>
    </row>
    <row r="3" spans="1:19" ht="12.75">
      <c r="A3" s="82" t="str">
        <f>Coordonnées!A3</f>
        <v>Modèle officiel généré par l'application eComptes © SPW.INTERIEUR &amp; ACTION SOCIALE</v>
      </c>
      <c r="B3" s="15"/>
      <c r="C3" s="15"/>
      <c r="D3" s="15"/>
      <c r="E3" s="15"/>
      <c r="F3" s="29"/>
      <c r="G3" s="29"/>
      <c r="H3" s="27"/>
      <c r="I3" s="27"/>
      <c r="J3" s="28"/>
      <c r="K3" s="28"/>
      <c r="L3" s="28"/>
      <c r="M3" s="28"/>
      <c r="N3" s="27"/>
      <c r="O3" s="27"/>
      <c r="P3" s="155" t="str">
        <f>Coordonnées!P3</f>
        <v>Version:</v>
      </c>
      <c r="Q3" s="156"/>
      <c r="R3" s="143">
        <f>Coordonnées!R3</f>
        <v>1</v>
      </c>
      <c r="S3" s="144"/>
    </row>
    <row r="4" spans="1:19" ht="12.75" customHeight="1">
      <c r="A4" s="37"/>
      <c r="B4" s="37"/>
      <c r="C4" s="37"/>
      <c r="D4" s="37"/>
      <c r="E4" s="37"/>
      <c r="F4" s="37"/>
      <c r="G4" s="3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5.75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17"/>
      <c r="S5" s="17"/>
    </row>
    <row r="6" spans="1:19" ht="15.75" customHeight="1">
      <c r="A6" s="13" t="s">
        <v>39</v>
      </c>
      <c r="B6" s="79"/>
      <c r="C6" s="79"/>
      <c r="D6" s="79"/>
      <c r="E6" s="79"/>
      <c r="F6" s="20"/>
      <c r="G6" s="36"/>
      <c r="H6" s="36"/>
      <c r="I6" s="3"/>
      <c r="J6" s="3"/>
      <c r="K6" s="3"/>
      <c r="L6" s="3"/>
      <c r="M6" s="76"/>
      <c r="N6" s="76"/>
      <c r="O6" s="76"/>
      <c r="P6" s="76"/>
      <c r="Q6" s="3"/>
      <c r="R6" s="3"/>
      <c r="S6" s="3"/>
    </row>
    <row r="7" spans="1:19" ht="16.5" customHeight="1">
      <c r="A7" s="14"/>
      <c r="B7" s="79"/>
      <c r="C7" s="79"/>
      <c r="D7" s="79"/>
      <c r="E7" s="79"/>
      <c r="F7" s="20"/>
      <c r="G7" s="20"/>
      <c r="H7" s="20"/>
      <c r="I7" s="76"/>
      <c r="J7" s="76"/>
      <c r="K7" s="76"/>
      <c r="L7" s="76"/>
      <c r="M7" s="76"/>
      <c r="N7" s="76"/>
      <c r="O7" s="76"/>
      <c r="P7" s="76"/>
      <c r="Q7" s="76"/>
      <c r="R7" s="3"/>
      <c r="S7" s="3"/>
    </row>
    <row r="8" spans="1:19" ht="16.5" customHeight="1">
      <c r="A8" s="80" t="s">
        <v>49</v>
      </c>
      <c r="B8" s="14"/>
      <c r="C8" s="81"/>
      <c r="D8" s="81"/>
      <c r="E8" s="81"/>
      <c r="F8" s="80" t="s">
        <v>50</v>
      </c>
      <c r="G8" s="81"/>
      <c r="H8" s="81"/>
      <c r="I8" s="77"/>
      <c r="J8" s="77"/>
      <c r="K8" s="77"/>
      <c r="L8" s="77"/>
      <c r="M8" s="77"/>
      <c r="N8" s="77"/>
      <c r="O8" s="77"/>
      <c r="P8" s="77"/>
      <c r="Q8" s="77"/>
      <c r="R8" s="77"/>
      <c r="S8" s="78"/>
    </row>
    <row r="9" spans="1:19" ht="49.5" customHeight="1">
      <c r="A9" s="249" t="s">
        <v>51</v>
      </c>
      <c r="B9" s="249"/>
      <c r="C9" s="249"/>
      <c r="D9" s="249"/>
      <c r="E9" s="249"/>
      <c r="F9" s="248" t="s">
        <v>52</v>
      </c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</row>
    <row r="10" spans="1:19" ht="49.5" customHeight="1">
      <c r="A10" s="249" t="s">
        <v>30</v>
      </c>
      <c r="B10" s="249"/>
      <c r="C10" s="249"/>
      <c r="D10" s="249"/>
      <c r="E10" s="249"/>
      <c r="F10" s="248" t="s">
        <v>53</v>
      </c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</row>
    <row r="11" spans="1:19" ht="49.5" customHeight="1">
      <c r="A11" s="249" t="s">
        <v>54</v>
      </c>
      <c r="B11" s="249"/>
      <c r="C11" s="249"/>
      <c r="D11" s="249"/>
      <c r="E11" s="249"/>
      <c r="F11" s="248" t="s">
        <v>55</v>
      </c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</row>
    <row r="12" spans="1:19" ht="49.5" customHeight="1">
      <c r="A12" s="249" t="s">
        <v>56</v>
      </c>
      <c r="B12" s="249"/>
      <c r="C12" s="249"/>
      <c r="D12" s="249"/>
      <c r="E12" s="249"/>
      <c r="F12" s="248" t="s">
        <v>76</v>
      </c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</row>
    <row r="13" spans="1:19" ht="49.5" customHeight="1">
      <c r="A13" s="249" t="s">
        <v>57</v>
      </c>
      <c r="B13" s="249"/>
      <c r="C13" s="249"/>
      <c r="D13" s="249"/>
      <c r="E13" s="249"/>
      <c r="F13" s="248" t="s">
        <v>58</v>
      </c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</row>
    <row r="14" spans="1:19" ht="49.5" customHeight="1">
      <c r="A14" s="249" t="s">
        <v>59</v>
      </c>
      <c r="B14" s="249"/>
      <c r="C14" s="249"/>
      <c r="D14" s="249"/>
      <c r="E14" s="249"/>
      <c r="F14" s="248" t="s">
        <v>77</v>
      </c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</row>
    <row r="15" spans="1:19" ht="51.75" customHeight="1">
      <c r="A15" s="249" t="s">
        <v>60</v>
      </c>
      <c r="B15" s="249"/>
      <c r="C15" s="249"/>
      <c r="D15" s="249"/>
      <c r="E15" s="249"/>
      <c r="F15" s="248" t="s">
        <v>61</v>
      </c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</row>
    <row r="16" spans="1:19" ht="49.5" customHeight="1">
      <c r="A16" s="250" t="s">
        <v>62</v>
      </c>
      <c r="B16" s="250"/>
      <c r="C16" s="250"/>
      <c r="D16" s="250"/>
      <c r="E16" s="250"/>
      <c r="F16" s="248" t="s">
        <v>63</v>
      </c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</row>
    <row r="17" spans="1:19" ht="49.5" customHeight="1">
      <c r="A17" s="249" t="s">
        <v>64</v>
      </c>
      <c r="B17" s="249"/>
      <c r="C17" s="249"/>
      <c r="D17" s="249"/>
      <c r="E17" s="249"/>
      <c r="F17" s="248" t="s">
        <v>78</v>
      </c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</row>
    <row r="18" spans="1:19" ht="49.5" customHeight="1">
      <c r="A18" s="249" t="s">
        <v>65</v>
      </c>
      <c r="B18" s="249"/>
      <c r="C18" s="249"/>
      <c r="D18" s="249"/>
      <c r="E18" s="249"/>
      <c r="F18" s="248" t="s">
        <v>66</v>
      </c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</row>
    <row r="19" spans="1:19" s="48" customFormat="1" ht="16.5" customHeight="1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2"/>
    </row>
    <row r="20" spans="1:19" s="48" customFormat="1" ht="16.5" customHeight="1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2"/>
    </row>
    <row r="21" spans="1:19" ht="16.5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50"/>
    </row>
    <row r="22" spans="1:19" ht="16.5" customHeigh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50"/>
    </row>
    <row r="23" spans="1:19" ht="16.5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50"/>
    </row>
    <row r="24" spans="1:19" ht="16.5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50"/>
    </row>
    <row r="25" spans="1:19" ht="16.5" customHeight="1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50"/>
    </row>
    <row r="26" spans="1:19" ht="16.5" customHeight="1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50"/>
    </row>
    <row r="27" spans="1:19" ht="16.5" customHeight="1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7"/>
    </row>
    <row r="28" spans="1:19" ht="16.5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50"/>
    </row>
    <row r="29" spans="1:19" ht="16.5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50"/>
    </row>
    <row r="30" spans="1:19" s="48" customFormat="1" ht="16.5" customHeight="1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2"/>
    </row>
    <row r="31" spans="1:19" ht="16.5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50"/>
    </row>
    <row r="32" spans="1:19" ht="16.5" customHeight="1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7"/>
    </row>
    <row r="33" spans="1:19" ht="16.5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7"/>
    </row>
    <row r="34" spans="1:19" s="48" customFormat="1" ht="16.5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2"/>
    </row>
    <row r="35" spans="1:19" ht="16.5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50"/>
    </row>
    <row r="36" spans="1:19" ht="16.5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7"/>
    </row>
    <row r="37" spans="1:19" s="48" customFormat="1" ht="16.5" customHeight="1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2"/>
    </row>
    <row r="38" spans="1:19" ht="16.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50"/>
    </row>
    <row r="39" spans="1:19" ht="16.5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50"/>
    </row>
    <row r="40" spans="1:19" ht="16.5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50"/>
    </row>
    <row r="41" spans="1:19" ht="16.5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50"/>
    </row>
    <row r="42" spans="1:19" ht="16.5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50"/>
    </row>
    <row r="43" spans="1:19" ht="16.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50"/>
    </row>
    <row r="44" spans="1:19" ht="16.5" customHeight="1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7"/>
    </row>
    <row r="45" spans="1:19" ht="16.5" customHeight="1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50"/>
    </row>
    <row r="46" spans="1:19" ht="16.5" customHeight="1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50"/>
    </row>
    <row r="47" spans="1:19" ht="16.5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</row>
    <row r="48" spans="1:19" ht="16.5" customHeight="1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50"/>
    </row>
    <row r="49" spans="1:19" ht="16.5" customHeight="1">
      <c r="A49" s="55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5"/>
    </row>
    <row r="50" spans="1:19" ht="16.5" customHeight="1">
      <c r="A50" s="55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5"/>
    </row>
    <row r="51" spans="1:19" ht="16.5" customHeight="1">
      <c r="A51" s="55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5"/>
    </row>
    <row r="52" spans="1:19" ht="16.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</row>
  </sheetData>
  <sheetProtection/>
  <mergeCells count="29">
    <mergeCell ref="P3:Q3"/>
    <mergeCell ref="R3:S3"/>
    <mergeCell ref="A1:C2"/>
    <mergeCell ref="D1:I2"/>
    <mergeCell ref="J1:O2"/>
    <mergeCell ref="P1:Q1"/>
    <mergeCell ref="R1:S1"/>
    <mergeCell ref="P2:Q2"/>
    <mergeCell ref="R2:S2"/>
    <mergeCell ref="F15:S15"/>
    <mergeCell ref="F16:S16"/>
    <mergeCell ref="A16:E16"/>
    <mergeCell ref="A9:E9"/>
    <mergeCell ref="A10:E10"/>
    <mergeCell ref="A11:E11"/>
    <mergeCell ref="A12:E12"/>
    <mergeCell ref="A13:E13"/>
    <mergeCell ref="A14:E14"/>
    <mergeCell ref="A15:E15"/>
    <mergeCell ref="F17:S17"/>
    <mergeCell ref="F18:S18"/>
    <mergeCell ref="A17:E17"/>
    <mergeCell ref="A18:E18"/>
    <mergeCell ref="F9:S9"/>
    <mergeCell ref="F10:S10"/>
    <mergeCell ref="F11:S11"/>
    <mergeCell ref="F12:S12"/>
    <mergeCell ref="F13:S13"/>
    <mergeCell ref="F14:S14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portrait" paperSize="9" scale="97" r:id="rId1"/>
  <headerFoot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V38"/>
  <sheetViews>
    <sheetView workbookViewId="0" topLeftCell="A4">
      <selection activeCell="A1" sqref="A1:C2"/>
    </sheetView>
  </sheetViews>
  <sheetFormatPr defaultColWidth="11.421875" defaultRowHeight="12.75"/>
  <cols>
    <col min="1" max="13" width="5.28125" style="0" customWidth="1"/>
    <col min="14" max="14" width="7.7109375" style="0" customWidth="1"/>
    <col min="15" max="19" width="5.28125" style="0" customWidth="1"/>
  </cols>
  <sheetData>
    <row r="1" spans="1:19" ht="12.75">
      <c r="A1" s="256" t="s">
        <v>84</v>
      </c>
      <c r="B1" s="123"/>
      <c r="C1" s="123"/>
      <c r="D1" s="119" t="s">
        <v>38</v>
      </c>
      <c r="E1" s="119"/>
      <c r="F1" s="119"/>
      <c r="G1" s="119"/>
      <c r="H1" s="119"/>
      <c r="I1" s="119"/>
      <c r="J1" s="251" t="s">
        <v>80</v>
      </c>
      <c r="K1" s="157"/>
      <c r="L1" s="157"/>
      <c r="M1" s="157"/>
      <c r="N1" s="157"/>
      <c r="O1" s="157"/>
      <c r="P1" s="139" t="s">
        <v>12</v>
      </c>
      <c r="Q1" s="140"/>
      <c r="R1" s="135">
        <v>62006</v>
      </c>
      <c r="S1" s="136"/>
    </row>
    <row r="2" spans="1:19" ht="12.75">
      <c r="A2" s="124"/>
      <c r="B2" s="125"/>
      <c r="C2" s="125"/>
      <c r="D2" s="120"/>
      <c r="E2" s="120"/>
      <c r="F2" s="121"/>
      <c r="G2" s="121"/>
      <c r="H2" s="120"/>
      <c r="I2" s="120"/>
      <c r="J2" s="158"/>
      <c r="K2" s="158"/>
      <c r="L2" s="158"/>
      <c r="M2" s="158"/>
      <c r="N2" s="158"/>
      <c r="O2" s="158"/>
      <c r="P2" s="141" t="s">
        <v>1</v>
      </c>
      <c r="Q2" s="142"/>
      <c r="R2" s="137">
        <f>N27</f>
        <v>2020</v>
      </c>
      <c r="S2" s="138"/>
    </row>
    <row r="3" spans="1:19" ht="12.75">
      <c r="A3" s="82" t="s">
        <v>79</v>
      </c>
      <c r="B3" s="15"/>
      <c r="C3" s="15"/>
      <c r="D3" s="15"/>
      <c r="E3" s="15"/>
      <c r="F3" s="29"/>
      <c r="G3" s="29"/>
      <c r="H3" s="27"/>
      <c r="I3" s="27"/>
      <c r="J3" s="28"/>
      <c r="K3" s="28"/>
      <c r="L3" s="28"/>
      <c r="M3" s="28"/>
      <c r="N3" s="27"/>
      <c r="O3" s="27"/>
      <c r="P3" s="155" t="s">
        <v>31</v>
      </c>
      <c r="Q3" s="156"/>
      <c r="R3" s="143">
        <v>1</v>
      </c>
      <c r="S3" s="144"/>
    </row>
    <row r="4" spans="1:19" ht="13.5" customHeight="1" thickBot="1">
      <c r="A4" s="82"/>
      <c r="B4" s="15"/>
      <c r="C4" s="15"/>
      <c r="D4" s="15"/>
      <c r="E4" s="15"/>
      <c r="F4" s="28"/>
      <c r="G4" s="28"/>
      <c r="H4" s="27"/>
      <c r="I4" s="27"/>
      <c r="J4" s="28"/>
      <c r="K4" s="28"/>
      <c r="L4" s="28"/>
      <c r="M4" s="28"/>
      <c r="N4" s="27"/>
      <c r="O4" s="27"/>
      <c r="P4" s="97"/>
      <c r="Q4" s="97"/>
      <c r="R4" s="98"/>
      <c r="S4" s="98"/>
    </row>
    <row r="5" spans="1:19" ht="13.5" customHeight="1" thickTop="1">
      <c r="A5" s="101"/>
      <c r="B5" s="102"/>
      <c r="C5" s="102"/>
      <c r="D5" s="102"/>
      <c r="E5" s="102"/>
      <c r="F5" s="103"/>
      <c r="G5" s="103"/>
      <c r="H5" s="102"/>
      <c r="I5" s="102"/>
      <c r="J5" s="103"/>
      <c r="K5" s="103"/>
      <c r="L5" s="103"/>
      <c r="M5" s="103"/>
      <c r="N5" s="102"/>
      <c r="O5" s="102"/>
      <c r="P5" s="104"/>
      <c r="Q5" s="104"/>
      <c r="R5" s="105"/>
      <c r="S5" s="106"/>
    </row>
    <row r="6" spans="1:19" ht="13.5" customHeight="1">
      <c r="A6" s="107"/>
      <c r="B6" s="108"/>
      <c r="C6" s="108"/>
      <c r="D6" s="108"/>
      <c r="E6" s="108"/>
      <c r="F6" s="109"/>
      <c r="G6" s="109"/>
      <c r="H6" s="108"/>
      <c r="I6" s="108"/>
      <c r="J6" s="109"/>
      <c r="K6" s="109"/>
      <c r="L6" s="109"/>
      <c r="M6" s="109"/>
      <c r="N6" s="108"/>
      <c r="O6" s="108"/>
      <c r="P6" s="110"/>
      <c r="Q6" s="110"/>
      <c r="R6" s="111"/>
      <c r="S6" s="112"/>
    </row>
    <row r="7" spans="1:19" ht="13.5" customHeight="1">
      <c r="A7" s="107"/>
      <c r="B7" s="108"/>
      <c r="C7" s="108"/>
      <c r="D7" s="108"/>
      <c r="E7" s="257" t="s">
        <v>85</v>
      </c>
      <c r="F7" s="147"/>
      <c r="G7" s="147"/>
      <c r="H7" s="147"/>
      <c r="I7" s="147"/>
      <c r="J7" s="147"/>
      <c r="K7" s="147"/>
      <c r="L7" s="147"/>
      <c r="M7" s="147"/>
      <c r="N7" s="147"/>
      <c r="O7" s="148"/>
      <c r="P7" s="110"/>
      <c r="Q7" s="110"/>
      <c r="R7" s="111"/>
      <c r="S7" s="112"/>
    </row>
    <row r="8" spans="1:22" ht="13.5" customHeight="1">
      <c r="A8" s="107"/>
      <c r="B8" s="108"/>
      <c r="C8" s="108"/>
      <c r="D8" s="108"/>
      <c r="E8" s="149"/>
      <c r="F8" s="150"/>
      <c r="G8" s="150"/>
      <c r="H8" s="150"/>
      <c r="I8" s="150"/>
      <c r="J8" s="150"/>
      <c r="K8" s="150"/>
      <c r="L8" s="150"/>
      <c r="M8" s="150"/>
      <c r="N8" s="150"/>
      <c r="O8" s="151"/>
      <c r="P8" s="110"/>
      <c r="Q8" s="110"/>
      <c r="R8" s="111"/>
      <c r="S8" s="112"/>
      <c r="V8" s="99"/>
    </row>
    <row r="9" spans="1:19" ht="13.5" customHeight="1">
      <c r="A9" s="107"/>
      <c r="B9" s="108"/>
      <c r="C9" s="108"/>
      <c r="D9" s="108"/>
      <c r="E9" s="149"/>
      <c r="F9" s="150"/>
      <c r="G9" s="150"/>
      <c r="H9" s="150"/>
      <c r="I9" s="150"/>
      <c r="J9" s="150"/>
      <c r="K9" s="150"/>
      <c r="L9" s="150"/>
      <c r="M9" s="150"/>
      <c r="N9" s="150"/>
      <c r="O9" s="151"/>
      <c r="P9" s="110"/>
      <c r="Q9" s="110"/>
      <c r="R9" s="111"/>
      <c r="S9" s="112"/>
    </row>
    <row r="10" spans="1:19" ht="13.5" customHeight="1">
      <c r="A10" s="107"/>
      <c r="B10" s="108"/>
      <c r="C10" s="108"/>
      <c r="D10" s="108"/>
      <c r="E10" s="152"/>
      <c r="F10" s="153"/>
      <c r="G10" s="153"/>
      <c r="H10" s="153"/>
      <c r="I10" s="153"/>
      <c r="J10" s="153"/>
      <c r="K10" s="153"/>
      <c r="L10" s="153"/>
      <c r="M10" s="153"/>
      <c r="N10" s="153"/>
      <c r="O10" s="154"/>
      <c r="P10" s="110"/>
      <c r="Q10" s="110"/>
      <c r="R10" s="111"/>
      <c r="S10" s="112"/>
    </row>
    <row r="11" spans="1:21" ht="13.5" customHeight="1">
      <c r="A11" s="107"/>
      <c r="B11" s="108"/>
      <c r="C11" s="108"/>
      <c r="D11" s="108"/>
      <c r="E11" s="258" t="s">
        <v>86</v>
      </c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10"/>
      <c r="Q11" s="110"/>
      <c r="R11" s="111"/>
      <c r="S11" s="112"/>
      <c r="U11" s="100"/>
    </row>
    <row r="12" spans="1:19" ht="13.5" customHeight="1">
      <c r="A12" s="107"/>
      <c r="B12" s="108"/>
      <c r="C12" s="108"/>
      <c r="D12" s="108"/>
      <c r="E12" s="108"/>
      <c r="F12" s="109"/>
      <c r="G12" s="109"/>
      <c r="H12" s="108"/>
      <c r="I12" s="108"/>
      <c r="J12" s="109"/>
      <c r="K12" s="109"/>
      <c r="L12" s="109"/>
      <c r="M12" s="109"/>
      <c r="N12" s="108"/>
      <c r="O12" s="108"/>
      <c r="P12" s="110"/>
      <c r="Q12" s="110"/>
      <c r="R12" s="111"/>
      <c r="S12" s="112"/>
    </row>
    <row r="13" spans="1:19" ht="13.5" customHeight="1">
      <c r="A13" s="107"/>
      <c r="B13" s="108"/>
      <c r="C13" s="108"/>
      <c r="D13" s="108"/>
      <c r="E13" s="108"/>
      <c r="F13" s="109"/>
      <c r="G13" s="109"/>
      <c r="H13" s="108"/>
      <c r="I13" s="108"/>
      <c r="J13" s="109"/>
      <c r="K13" s="109"/>
      <c r="L13" s="109"/>
      <c r="M13" s="109"/>
      <c r="N13" s="108"/>
      <c r="O13" s="108"/>
      <c r="P13" s="110"/>
      <c r="Q13" s="110"/>
      <c r="R13" s="111"/>
      <c r="S13" s="112"/>
    </row>
    <row r="14" spans="1:19" ht="13.5" customHeight="1" thickBot="1">
      <c r="A14" s="113"/>
      <c r="B14" s="114"/>
      <c r="C14" s="114"/>
      <c r="D14" s="114"/>
      <c r="E14" s="114"/>
      <c r="F14" s="115"/>
      <c r="G14" s="115"/>
      <c r="H14" s="114"/>
      <c r="I14" s="114"/>
      <c r="J14" s="115"/>
      <c r="K14" s="115"/>
      <c r="L14" s="115"/>
      <c r="M14" s="115"/>
      <c r="N14" s="114"/>
      <c r="O14" s="114"/>
      <c r="P14" s="116"/>
      <c r="Q14" s="116"/>
      <c r="R14" s="117"/>
      <c r="S14" s="118"/>
    </row>
    <row r="15" spans="1:7" ht="13.5" customHeight="1" thickTop="1">
      <c r="A15" s="131"/>
      <c r="B15" s="131"/>
      <c r="C15" s="131"/>
      <c r="D15" s="131"/>
      <c r="E15" s="131"/>
      <c r="F15" s="131"/>
      <c r="G15" s="131"/>
    </row>
    <row r="16" spans="1:19" ht="12.75" customHeight="1">
      <c r="A16" s="26"/>
      <c r="B16" s="25"/>
      <c r="C16" s="25"/>
      <c r="D16" s="25"/>
      <c r="E16" s="25"/>
      <c r="F16" s="25"/>
      <c r="G16" s="25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6"/>
    </row>
    <row r="17" spans="1:19" ht="15.75" customHeight="1">
      <c r="A17" s="129" t="s">
        <v>18</v>
      </c>
      <c r="B17" s="130"/>
      <c r="C17" s="130"/>
      <c r="D17" s="130"/>
      <c r="E17" s="130"/>
      <c r="F17" s="130"/>
      <c r="G17" s="130"/>
      <c r="H17" s="252" t="s">
        <v>80</v>
      </c>
      <c r="I17" s="126"/>
      <c r="J17" s="126"/>
      <c r="K17" s="126"/>
      <c r="L17" s="126"/>
      <c r="M17" s="126"/>
      <c r="N17" s="126"/>
      <c r="O17" s="126"/>
      <c r="P17" s="126"/>
      <c r="Q17" s="126"/>
      <c r="R17" s="2"/>
      <c r="S17" s="7"/>
    </row>
    <row r="18" spans="1:19" ht="15.75" customHeight="1">
      <c r="A18" s="19"/>
      <c r="B18" s="24"/>
      <c r="C18" s="20"/>
      <c r="D18" s="20"/>
      <c r="E18" s="20"/>
      <c r="F18" s="20"/>
      <c r="G18" s="2"/>
      <c r="H18" s="2"/>
      <c r="I18" s="2"/>
      <c r="J18" s="2"/>
      <c r="K18" s="2"/>
      <c r="L18" s="2"/>
      <c r="M18" s="20"/>
      <c r="N18" s="20"/>
      <c r="O18" s="20"/>
      <c r="P18" s="20"/>
      <c r="Q18" s="2"/>
      <c r="R18" s="2"/>
      <c r="S18" s="7"/>
    </row>
    <row r="19" spans="1:19" ht="15.75" customHeight="1">
      <c r="A19" s="129" t="s">
        <v>4</v>
      </c>
      <c r="B19" s="130"/>
      <c r="C19" s="130"/>
      <c r="D19" s="130"/>
      <c r="E19" s="130"/>
      <c r="F19" s="130"/>
      <c r="G19" s="130"/>
      <c r="H19" s="253" t="s">
        <v>81</v>
      </c>
      <c r="I19" s="127"/>
      <c r="J19" s="127"/>
      <c r="K19" s="127"/>
      <c r="L19" s="127"/>
      <c r="M19" s="127"/>
      <c r="N19" s="127"/>
      <c r="O19" s="127"/>
      <c r="P19" s="127"/>
      <c r="Q19" s="128"/>
      <c r="R19" s="2"/>
      <c r="S19" s="7"/>
    </row>
    <row r="20" spans="1:19" ht="15.75" customHeight="1">
      <c r="A20" s="21"/>
      <c r="B20" s="2"/>
      <c r="C20" s="2"/>
      <c r="D20" s="2"/>
      <c r="E20" s="2"/>
      <c r="F20" s="2"/>
      <c r="G20" s="2"/>
      <c r="H20" s="254" t="s">
        <v>82</v>
      </c>
      <c r="I20" s="161"/>
      <c r="J20" s="161"/>
      <c r="K20" s="161"/>
      <c r="L20" s="161"/>
      <c r="M20" s="161"/>
      <c r="N20" s="161"/>
      <c r="O20" s="161"/>
      <c r="P20" s="161"/>
      <c r="Q20" s="166"/>
      <c r="R20" s="2"/>
      <c r="S20" s="7"/>
    </row>
    <row r="21" spans="1:19" ht="15.75" customHeight="1">
      <c r="A21" s="21"/>
      <c r="B21" s="2"/>
      <c r="C21" s="2"/>
      <c r="D21" s="2"/>
      <c r="E21" s="2"/>
      <c r="F21" s="2"/>
      <c r="G21" s="20"/>
      <c r="H21" s="255" t="s">
        <v>83</v>
      </c>
      <c r="I21" s="145"/>
      <c r="J21" s="145"/>
      <c r="K21" s="145"/>
      <c r="L21" s="145"/>
      <c r="M21" s="145"/>
      <c r="N21" s="145"/>
      <c r="O21" s="145"/>
      <c r="P21" s="145"/>
      <c r="Q21" s="146"/>
      <c r="R21" s="2"/>
      <c r="S21" s="7"/>
    </row>
    <row r="22" spans="1:19" ht="15.75" customHeight="1">
      <c r="A22" s="21"/>
      <c r="B22" s="2"/>
      <c r="C22" s="2"/>
      <c r="D22" s="2"/>
      <c r="E22" s="2"/>
      <c r="F22" s="2"/>
      <c r="G22" s="20"/>
      <c r="H22" s="20"/>
      <c r="I22" s="20"/>
      <c r="J22" s="20"/>
      <c r="K22" s="20"/>
      <c r="L22" s="2"/>
      <c r="M22" s="2"/>
      <c r="N22" s="2"/>
      <c r="O22" s="2"/>
      <c r="P22" s="2"/>
      <c r="Q22" s="31"/>
      <c r="R22" s="32"/>
      <c r="S22" s="7"/>
    </row>
    <row r="23" spans="1:19" ht="15.75" customHeight="1">
      <c r="A23" s="259" t="s">
        <v>87</v>
      </c>
      <c r="B23" s="132"/>
      <c r="C23" s="132"/>
      <c r="D23" s="132"/>
      <c r="E23" s="132"/>
      <c r="F23" s="132"/>
      <c r="G23" s="132"/>
      <c r="H23" s="260" t="s">
        <v>88</v>
      </c>
      <c r="I23" s="133"/>
      <c r="J23" s="134"/>
      <c r="K23" s="20"/>
      <c r="L23" s="2"/>
      <c r="M23" s="2"/>
      <c r="N23" s="2"/>
      <c r="O23" s="2"/>
      <c r="P23" s="2"/>
      <c r="Q23" s="31"/>
      <c r="R23" s="32"/>
      <c r="S23" s="7"/>
    </row>
    <row r="24" spans="1:19" ht="15.75" customHeight="1">
      <c r="A24" s="21"/>
      <c r="B24" s="33"/>
      <c r="C24" s="33"/>
      <c r="D24" s="33"/>
      <c r="E24" s="33"/>
      <c r="F24" s="2"/>
      <c r="G24" s="20"/>
      <c r="H24" s="20"/>
      <c r="I24" s="20"/>
      <c r="J24" s="20"/>
      <c r="K24" s="20"/>
      <c r="L24" s="2"/>
      <c r="M24" s="2"/>
      <c r="N24" s="2"/>
      <c r="O24" s="2"/>
      <c r="P24" s="2"/>
      <c r="Q24" s="31"/>
      <c r="R24" s="32"/>
      <c r="S24" s="7"/>
    </row>
    <row r="25" spans="1:19" ht="15.75" customHeight="1">
      <c r="A25" s="129" t="s">
        <v>37</v>
      </c>
      <c r="B25" s="130"/>
      <c r="C25" s="130"/>
      <c r="D25" s="130"/>
      <c r="E25" s="130"/>
      <c r="F25" s="130"/>
      <c r="G25" s="169"/>
      <c r="H25" s="260" t="s">
        <v>89</v>
      </c>
      <c r="I25" s="133"/>
      <c r="J25" s="134"/>
      <c r="K25" s="20"/>
      <c r="L25" s="2"/>
      <c r="M25" s="2"/>
      <c r="N25" s="2"/>
      <c r="O25" s="2"/>
      <c r="P25" s="2"/>
      <c r="Q25" s="31"/>
      <c r="R25" s="32"/>
      <c r="S25" s="7"/>
    </row>
    <row r="26" spans="1:19" ht="15.75" customHeight="1">
      <c r="A26" s="21"/>
      <c r="B26" s="2"/>
      <c r="C26" s="2"/>
      <c r="D26" s="2"/>
      <c r="E26" s="2"/>
      <c r="F26" s="2"/>
      <c r="G26" s="22"/>
      <c r="H26" s="20"/>
      <c r="I26" s="20"/>
      <c r="J26" s="20"/>
      <c r="K26" s="20"/>
      <c r="L26" s="2"/>
      <c r="M26" s="2"/>
      <c r="N26" s="2"/>
      <c r="O26" s="2"/>
      <c r="P26" s="2"/>
      <c r="Q26" s="2"/>
      <c r="R26" s="2"/>
      <c r="S26" s="7"/>
    </row>
    <row r="27" spans="1:19" ht="16.5" customHeight="1">
      <c r="A27" s="129" t="s">
        <v>44</v>
      </c>
      <c r="B27" s="130"/>
      <c r="C27" s="130"/>
      <c r="D27" s="130"/>
      <c r="E27" s="130"/>
      <c r="F27" s="130"/>
      <c r="G27" s="130"/>
      <c r="H27" s="261" t="s">
        <v>90</v>
      </c>
      <c r="I27" s="164"/>
      <c r="J27" s="165"/>
      <c r="K27" s="58"/>
      <c r="L27" s="58" t="s">
        <v>1</v>
      </c>
      <c r="M27" s="58"/>
      <c r="N27" s="68">
        <v>2020</v>
      </c>
      <c r="O27" s="58"/>
      <c r="P27" s="58"/>
      <c r="Q27" s="58"/>
      <c r="R27" s="2"/>
      <c r="S27" s="7"/>
    </row>
    <row r="28" spans="1:19" ht="16.5" customHeight="1">
      <c r="A28" s="21"/>
      <c r="B28" s="2"/>
      <c r="C28" s="2"/>
      <c r="D28" s="2"/>
      <c r="E28" s="2"/>
      <c r="F28" s="2"/>
      <c r="G28" s="22"/>
      <c r="H28" s="20"/>
      <c r="I28" s="20"/>
      <c r="J28" s="20"/>
      <c r="K28" s="20"/>
      <c r="L28" s="2"/>
      <c r="M28" s="2"/>
      <c r="N28" s="2"/>
      <c r="O28" s="2"/>
      <c r="P28" s="2"/>
      <c r="Q28" s="2"/>
      <c r="R28" s="2"/>
      <c r="S28" s="7"/>
    </row>
    <row r="29" spans="1:19" ht="16.5" customHeight="1">
      <c r="A29" s="170" t="s">
        <v>34</v>
      </c>
      <c r="B29" s="171"/>
      <c r="C29" s="171"/>
      <c r="D29" s="171"/>
      <c r="E29" s="171"/>
      <c r="F29" s="171"/>
      <c r="G29" s="171"/>
      <c r="H29" s="262" t="s">
        <v>91</v>
      </c>
      <c r="I29" s="162"/>
      <c r="J29" s="162"/>
      <c r="K29" s="162"/>
      <c r="L29" s="162"/>
      <c r="M29" s="162"/>
      <c r="N29" s="162"/>
      <c r="O29" s="162"/>
      <c r="P29" s="162"/>
      <c r="Q29" s="162"/>
      <c r="R29" s="35"/>
      <c r="S29" s="12"/>
    </row>
    <row r="30" spans="1:19" ht="16.5" customHeight="1">
      <c r="A30" s="129" t="s">
        <v>5</v>
      </c>
      <c r="B30" s="130"/>
      <c r="C30" s="130"/>
      <c r="D30" s="130"/>
      <c r="E30" s="130"/>
      <c r="F30" s="130"/>
      <c r="G30" s="130"/>
      <c r="H30" s="263" t="s">
        <v>92</v>
      </c>
      <c r="I30" s="160"/>
      <c r="J30" s="160"/>
      <c r="K30" s="160"/>
      <c r="L30" s="160"/>
      <c r="M30" s="160"/>
      <c r="N30" s="160"/>
      <c r="O30" s="160"/>
      <c r="P30" s="160"/>
      <c r="Q30" s="160"/>
      <c r="R30" s="2"/>
      <c r="S30" s="7"/>
    </row>
    <row r="31" spans="1:19" ht="16.5" customHeight="1">
      <c r="A31" s="129" t="s">
        <v>6</v>
      </c>
      <c r="B31" s="130"/>
      <c r="C31" s="130"/>
      <c r="D31" s="130"/>
      <c r="E31" s="130"/>
      <c r="F31" s="130"/>
      <c r="G31" s="130"/>
      <c r="H31" s="264" t="s">
        <v>93</v>
      </c>
      <c r="I31" s="163"/>
      <c r="J31" s="163"/>
      <c r="K31" s="163"/>
      <c r="L31" s="163"/>
      <c r="M31" s="163"/>
      <c r="N31" s="163"/>
      <c r="O31" s="163"/>
      <c r="P31" s="163"/>
      <c r="Q31" s="163"/>
      <c r="R31" s="2"/>
      <c r="S31" s="7"/>
    </row>
    <row r="32" spans="1:19" ht="16.5" customHeight="1">
      <c r="A32" s="129" t="s">
        <v>7</v>
      </c>
      <c r="B32" s="130"/>
      <c r="C32" s="130"/>
      <c r="D32" s="130"/>
      <c r="E32" s="130"/>
      <c r="F32" s="130"/>
      <c r="G32" s="130"/>
      <c r="H32" s="263" t="s">
        <v>94</v>
      </c>
      <c r="I32" s="161"/>
      <c r="J32" s="161"/>
      <c r="K32" s="161"/>
      <c r="L32" s="161"/>
      <c r="M32" s="161"/>
      <c r="N32" s="161"/>
      <c r="O32" s="161"/>
      <c r="P32" s="161"/>
      <c r="Q32" s="161"/>
      <c r="R32" s="2"/>
      <c r="S32" s="7"/>
    </row>
    <row r="33" spans="1:19" ht="16.5" customHeight="1">
      <c r="A33" s="21"/>
      <c r="B33" s="2"/>
      <c r="C33" s="2"/>
      <c r="D33" s="2"/>
      <c r="E33" s="2"/>
      <c r="F33" s="2"/>
      <c r="G33" s="2"/>
      <c r="H33" s="2"/>
      <c r="I33" s="22"/>
      <c r="J33" s="20"/>
      <c r="K33" s="20"/>
      <c r="L33" s="20"/>
      <c r="M33" s="20"/>
      <c r="N33" s="2"/>
      <c r="O33" s="2"/>
      <c r="P33" s="2"/>
      <c r="Q33" s="2"/>
      <c r="R33" s="2"/>
      <c r="S33" s="7"/>
    </row>
    <row r="34" spans="1:19" ht="16.5" customHeight="1">
      <c r="A34" s="170" t="s">
        <v>35</v>
      </c>
      <c r="B34" s="171"/>
      <c r="C34" s="171"/>
      <c r="D34" s="171"/>
      <c r="E34" s="171"/>
      <c r="F34" s="171"/>
      <c r="G34" s="171"/>
      <c r="H34" s="265" t="s">
        <v>95</v>
      </c>
      <c r="I34" s="23"/>
      <c r="J34" s="34"/>
      <c r="K34" s="23"/>
      <c r="L34" s="23"/>
      <c r="M34" s="23"/>
      <c r="N34" s="23"/>
      <c r="O34" s="23"/>
      <c r="P34" s="23"/>
      <c r="Q34" s="23"/>
      <c r="R34" s="35"/>
      <c r="S34" s="12"/>
    </row>
    <row r="35" spans="1:19" ht="16.5" customHeight="1">
      <c r="A35" s="167" t="s">
        <v>5</v>
      </c>
      <c r="B35" s="168"/>
      <c r="C35" s="168"/>
      <c r="D35" s="168"/>
      <c r="E35" s="168"/>
      <c r="F35" s="168"/>
      <c r="G35" s="168"/>
      <c r="H35" s="266" t="s">
        <v>96</v>
      </c>
      <c r="I35" s="127"/>
      <c r="J35" s="127"/>
      <c r="K35" s="127"/>
      <c r="L35" s="127"/>
      <c r="M35" s="127"/>
      <c r="N35" s="127"/>
      <c r="O35" s="127"/>
      <c r="P35" s="127"/>
      <c r="Q35" s="127"/>
      <c r="R35" s="30"/>
      <c r="S35" s="6"/>
    </row>
    <row r="36" spans="1:19" ht="16.5" customHeight="1">
      <c r="A36" s="129" t="s">
        <v>6</v>
      </c>
      <c r="B36" s="130"/>
      <c r="C36" s="130"/>
      <c r="D36" s="130"/>
      <c r="E36" s="130"/>
      <c r="F36" s="130"/>
      <c r="G36" s="130"/>
      <c r="H36" s="264" t="s">
        <v>93</v>
      </c>
      <c r="I36" s="163"/>
      <c r="J36" s="163"/>
      <c r="K36" s="163"/>
      <c r="L36" s="163"/>
      <c r="M36" s="163"/>
      <c r="N36" s="163"/>
      <c r="O36" s="163"/>
      <c r="P36" s="163"/>
      <c r="Q36" s="163"/>
      <c r="R36" s="2"/>
      <c r="S36" s="7"/>
    </row>
    <row r="37" spans="1:19" ht="16.5" customHeight="1">
      <c r="A37" s="129" t="s">
        <v>7</v>
      </c>
      <c r="B37" s="130"/>
      <c r="C37" s="130"/>
      <c r="D37" s="130"/>
      <c r="E37" s="130"/>
      <c r="F37" s="130"/>
      <c r="G37" s="130"/>
      <c r="H37" s="263" t="s">
        <v>97</v>
      </c>
      <c r="I37" s="161"/>
      <c r="J37" s="161"/>
      <c r="K37" s="161"/>
      <c r="L37" s="161"/>
      <c r="M37" s="161"/>
      <c r="N37" s="161"/>
      <c r="O37" s="161"/>
      <c r="P37" s="161"/>
      <c r="Q37" s="161"/>
      <c r="R37" s="2"/>
      <c r="S37" s="7"/>
    </row>
    <row r="38" spans="1:19" ht="12.75" customHeight="1">
      <c r="A38" s="64"/>
      <c r="B38" s="4"/>
      <c r="C38" s="4"/>
      <c r="D38" s="4"/>
      <c r="E38" s="4"/>
      <c r="F38" s="4"/>
      <c r="G38" s="65"/>
      <c r="H38" s="66"/>
      <c r="I38" s="66"/>
      <c r="J38" s="66"/>
      <c r="K38" s="66"/>
      <c r="L38" s="4"/>
      <c r="M38" s="4"/>
      <c r="N38" s="4"/>
      <c r="O38" s="4"/>
      <c r="P38" s="4"/>
      <c r="Q38" s="4"/>
      <c r="R38" s="4"/>
      <c r="S38" s="8"/>
    </row>
  </sheetData>
  <sheetProtection/>
  <mergeCells count="39">
    <mergeCell ref="H37:Q37"/>
    <mergeCell ref="A29:G29"/>
    <mergeCell ref="A30:G30"/>
    <mergeCell ref="A31:G31"/>
    <mergeCell ref="A32:G32"/>
    <mergeCell ref="A34:G34"/>
    <mergeCell ref="A37:G37"/>
    <mergeCell ref="H35:Q35"/>
    <mergeCell ref="A36:G36"/>
    <mergeCell ref="E11:O11"/>
    <mergeCell ref="H30:Q30"/>
    <mergeCell ref="H32:Q32"/>
    <mergeCell ref="H29:Q29"/>
    <mergeCell ref="H31:Q31"/>
    <mergeCell ref="H36:Q36"/>
    <mergeCell ref="H27:J27"/>
    <mergeCell ref="H20:Q20"/>
    <mergeCell ref="A35:G35"/>
    <mergeCell ref="A25:G25"/>
    <mergeCell ref="R1:S1"/>
    <mergeCell ref="R2:S2"/>
    <mergeCell ref="P1:Q1"/>
    <mergeCell ref="P2:Q2"/>
    <mergeCell ref="R3:S3"/>
    <mergeCell ref="H25:J25"/>
    <mergeCell ref="H21:Q21"/>
    <mergeCell ref="E7:O10"/>
    <mergeCell ref="P3:Q3"/>
    <mergeCell ref="J1:O2"/>
    <mergeCell ref="D1:I2"/>
    <mergeCell ref="A1:C2"/>
    <mergeCell ref="H17:Q17"/>
    <mergeCell ref="H19:Q19"/>
    <mergeCell ref="A27:G27"/>
    <mergeCell ref="A19:G19"/>
    <mergeCell ref="A17:G17"/>
    <mergeCell ref="A15:G15"/>
    <mergeCell ref="A23:G23"/>
    <mergeCell ref="H23:J23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2"/>
  <headerFooter alignWithMargins="0">
    <oddFooter>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4"/>
  <dimension ref="A1:W17"/>
  <sheetViews>
    <sheetView zoomScalePageLayoutView="70" workbookViewId="0" topLeftCell="A19">
      <selection activeCell="K36" sqref="K36"/>
    </sheetView>
  </sheetViews>
  <sheetFormatPr defaultColWidth="11.421875" defaultRowHeight="12.75"/>
  <cols>
    <col min="1" max="7" width="5.28125" style="0" customWidth="1"/>
    <col min="8" max="8" width="6.57421875" style="0" customWidth="1"/>
    <col min="9" max="19" width="5.28125" style="0" customWidth="1"/>
    <col min="20" max="22" width="4.8515625" style="0" customWidth="1"/>
  </cols>
  <sheetData>
    <row r="1" spans="1:19" ht="12.75">
      <c r="A1" s="122" t="str">
        <f>Coordonnées!A1</f>
        <v>Synthèse du Budget</v>
      </c>
      <c r="B1" s="123"/>
      <c r="C1" s="123"/>
      <c r="D1" s="119" t="str">
        <f>Coordonnées!D1</f>
        <v>Administration communale de :</v>
      </c>
      <c r="E1" s="119"/>
      <c r="F1" s="119"/>
      <c r="G1" s="119"/>
      <c r="H1" s="119"/>
      <c r="I1" s="119"/>
      <c r="J1" s="157" t="str">
        <f>Coordonnées!J1</f>
        <v>AWANS</v>
      </c>
      <c r="K1" s="157"/>
      <c r="L1" s="157"/>
      <c r="M1" s="157"/>
      <c r="N1" s="157"/>
      <c r="O1" s="157"/>
      <c r="P1" s="139" t="str">
        <f>Coordonnées!P1</f>
        <v>Code INS</v>
      </c>
      <c r="Q1" s="140"/>
      <c r="R1" s="135">
        <f>Coordonnées!R1</f>
        <v>62006</v>
      </c>
      <c r="S1" s="136"/>
    </row>
    <row r="2" spans="1:19" ht="12.75">
      <c r="A2" s="124"/>
      <c r="B2" s="125"/>
      <c r="C2" s="125"/>
      <c r="D2" s="120"/>
      <c r="E2" s="120"/>
      <c r="F2" s="121"/>
      <c r="G2" s="121"/>
      <c r="H2" s="120"/>
      <c r="I2" s="120"/>
      <c r="J2" s="158"/>
      <c r="K2" s="158"/>
      <c r="L2" s="158"/>
      <c r="M2" s="158"/>
      <c r="N2" s="158"/>
      <c r="O2" s="158"/>
      <c r="P2" s="141" t="str">
        <f>Coordonnées!P2</f>
        <v>Exercice:</v>
      </c>
      <c r="Q2" s="142"/>
      <c r="R2" s="137">
        <f>Coordonnées!R2</f>
        <v>2020</v>
      </c>
      <c r="S2" s="138"/>
    </row>
    <row r="3" spans="1:19" ht="12.75">
      <c r="A3" s="82" t="str">
        <f>Coordonnées!A3</f>
        <v>Modèle officiel généré par l'application eComptes © SPW.INTERIEUR &amp; ACTION SOCIALE</v>
      </c>
      <c r="B3" s="15"/>
      <c r="C3" s="15"/>
      <c r="D3" s="15"/>
      <c r="E3" s="15"/>
      <c r="F3" s="29"/>
      <c r="G3" s="29"/>
      <c r="H3" s="27"/>
      <c r="I3" s="27"/>
      <c r="J3" s="28"/>
      <c r="K3" s="28"/>
      <c r="L3" s="28"/>
      <c r="M3" s="28"/>
      <c r="N3" s="27"/>
      <c r="O3" s="27"/>
      <c r="P3" s="155" t="str">
        <f>Coordonnées!P3</f>
        <v>Version:</v>
      </c>
      <c r="Q3" s="156"/>
      <c r="R3" s="143">
        <f>Coordonnées!R3</f>
        <v>1</v>
      </c>
      <c r="S3" s="144"/>
    </row>
    <row r="4" spans="1:19" ht="12.75" customHeight="1">
      <c r="A4" s="37"/>
      <c r="B4" s="37"/>
      <c r="C4" s="37"/>
      <c r="D4" s="37"/>
      <c r="E4" s="37"/>
      <c r="F4" s="37"/>
      <c r="G4" s="3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2.75" customHeight="1">
      <c r="A5" s="13"/>
      <c r="B5" s="14"/>
      <c r="C5" s="18"/>
      <c r="D5" s="18"/>
      <c r="E5" s="18"/>
      <c r="F5" s="20"/>
      <c r="G5" s="20"/>
      <c r="H5" s="20"/>
      <c r="I5" s="20"/>
      <c r="J5" s="38"/>
      <c r="K5" s="38"/>
      <c r="L5" s="38"/>
      <c r="M5" s="38"/>
      <c r="N5" s="38"/>
      <c r="O5" s="38"/>
      <c r="P5" s="38"/>
      <c r="Q5" s="38"/>
      <c r="R5" s="17"/>
      <c r="S5" s="17"/>
    </row>
    <row r="6" spans="1:22" ht="18" customHeight="1">
      <c r="A6" s="18"/>
      <c r="B6" s="18"/>
      <c r="C6" s="18"/>
      <c r="D6" s="18"/>
      <c r="E6" s="18"/>
      <c r="F6" s="20"/>
      <c r="G6" s="36"/>
      <c r="H6" s="172" t="s">
        <v>42</v>
      </c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3"/>
      <c r="U6" s="173"/>
      <c r="V6" s="173"/>
    </row>
    <row r="7" spans="1:22" ht="18" customHeight="1">
      <c r="A7" s="42"/>
      <c r="B7" s="43"/>
      <c r="C7" s="43"/>
      <c r="D7" s="43"/>
      <c r="E7" s="43"/>
      <c r="F7" s="43"/>
      <c r="G7" s="43"/>
      <c r="H7" s="188" t="str">
        <f>Coordonnées!$H$27</f>
        <v>Budget</v>
      </c>
      <c r="I7" s="188"/>
      <c r="J7" s="188"/>
      <c r="K7" s="188" t="str">
        <f>Coordonnées!$H$27</f>
        <v>Budget</v>
      </c>
      <c r="L7" s="188"/>
      <c r="M7" s="188"/>
      <c r="N7" s="188" t="str">
        <f>Coordonnées!$H$27</f>
        <v>Budget</v>
      </c>
      <c r="O7" s="188"/>
      <c r="P7" s="188"/>
      <c r="Q7" s="188" t="str">
        <f>Coordonnées!$H$27</f>
        <v>Budget</v>
      </c>
      <c r="R7" s="188"/>
      <c r="S7" s="188"/>
      <c r="T7" s="188" t="str">
        <f>Coordonnées!$H$27</f>
        <v>Budget</v>
      </c>
      <c r="U7" s="188"/>
      <c r="V7" s="188"/>
    </row>
    <row r="8" spans="1:22" ht="18" customHeight="1" thickBot="1">
      <c r="A8" s="187" t="s">
        <v>2</v>
      </c>
      <c r="B8" s="187"/>
      <c r="C8" s="187"/>
      <c r="D8" s="187"/>
      <c r="E8" s="187"/>
      <c r="F8" s="187"/>
      <c r="G8" s="187"/>
      <c r="H8" s="177">
        <f>K8-1</f>
        <v>2016</v>
      </c>
      <c r="I8" s="177"/>
      <c r="J8" s="177"/>
      <c r="K8" s="177">
        <f>N8-1</f>
        <v>2017</v>
      </c>
      <c r="L8" s="177"/>
      <c r="M8" s="177"/>
      <c r="N8" s="177">
        <f>Q8-1</f>
        <v>2018</v>
      </c>
      <c r="O8" s="177"/>
      <c r="P8" s="177"/>
      <c r="Q8" s="177">
        <f>T8-1</f>
        <v>2019</v>
      </c>
      <c r="R8" s="177"/>
      <c r="S8" s="177"/>
      <c r="T8" s="177">
        <f>R2</f>
        <v>2020</v>
      </c>
      <c r="U8" s="177"/>
      <c r="V8" s="177"/>
    </row>
    <row r="9" spans="1:22" ht="18" customHeight="1" thickBot="1">
      <c r="A9" s="174" t="s">
        <v>67</v>
      </c>
      <c r="B9" s="175"/>
      <c r="C9" s="175"/>
      <c r="D9" s="175"/>
      <c r="E9" s="175"/>
      <c r="F9" s="175"/>
      <c r="G9" s="176"/>
      <c r="H9" s="181">
        <f>'Ordinaire GE'!H26-'Ordinaire GE'!H15</f>
        <v>614081.3100000005</v>
      </c>
      <c r="I9" s="182"/>
      <c r="J9" s="183"/>
      <c r="K9" s="181">
        <f>'Ordinaire GE'!K26-'Ordinaire GE'!K15</f>
        <v>0</v>
      </c>
      <c r="L9" s="182"/>
      <c r="M9" s="183"/>
      <c r="N9" s="181">
        <f>'Ordinaire GE'!N26-'Ordinaire GE'!N15</f>
        <v>20388.67999999784</v>
      </c>
      <c r="O9" s="182"/>
      <c r="P9" s="183"/>
      <c r="Q9" s="181">
        <f>'Ordinaire GE'!Q26-'Ordinaire GE'!Q15</f>
        <v>41978.07000000216</v>
      </c>
      <c r="R9" s="182"/>
      <c r="S9" s="183"/>
      <c r="T9" s="181">
        <f>'Ordinaire GE'!T26-'Ordinaire GE'!T15</f>
        <v>211728.6400000006</v>
      </c>
      <c r="U9" s="182"/>
      <c r="V9" s="183"/>
    </row>
    <row r="10" spans="1:22" ht="34.5" customHeight="1" thickBot="1">
      <c r="A10" s="178" t="s">
        <v>75</v>
      </c>
      <c r="B10" s="179"/>
      <c r="C10" s="179"/>
      <c r="D10" s="179"/>
      <c r="E10" s="179"/>
      <c r="F10" s="179"/>
      <c r="G10" s="180"/>
      <c r="H10" s="184">
        <f>'Ordinaire GE'!H29-'Ordinaire GE'!H18</f>
        <v>613138.3200000022</v>
      </c>
      <c r="I10" s="185"/>
      <c r="J10" s="186"/>
      <c r="K10" s="184">
        <f>'Ordinaire GE'!K29-'Ordinaire GE'!K18</f>
        <v>497170.75</v>
      </c>
      <c r="L10" s="185"/>
      <c r="M10" s="186"/>
      <c r="N10" s="184">
        <f>'Ordinaire GE'!N29-'Ordinaire GE'!N18</f>
        <v>739833.0599999987</v>
      </c>
      <c r="O10" s="185"/>
      <c r="P10" s="186"/>
      <c r="Q10" s="184">
        <f>'Ordinaire GE'!Q29-'Ordinaire GE'!Q18</f>
        <v>62766.58000000194</v>
      </c>
      <c r="R10" s="185"/>
      <c r="S10" s="186"/>
      <c r="T10" s="184">
        <f>'Ordinaire GE'!T29-'Ordinaire GE'!T18</f>
        <v>31962.419999999925</v>
      </c>
      <c r="U10" s="185"/>
      <c r="V10" s="186"/>
    </row>
    <row r="11" spans="1:19" ht="16.5" customHeight="1">
      <c r="A11" s="55" t="s">
        <v>68</v>
      </c>
      <c r="B11" s="43"/>
      <c r="C11" s="43"/>
      <c r="D11" s="43"/>
      <c r="E11" s="43"/>
      <c r="F11" s="43"/>
      <c r="G11" s="43"/>
      <c r="H11" s="44"/>
      <c r="I11" s="44"/>
      <c r="J11" s="44"/>
      <c r="K11" s="44"/>
      <c r="L11" s="45"/>
      <c r="M11" s="45"/>
      <c r="N11" s="45"/>
      <c r="O11" s="45"/>
      <c r="P11" s="45"/>
      <c r="Q11" s="45"/>
      <c r="R11" s="46"/>
      <c r="S11" s="46"/>
    </row>
    <row r="12" spans="1:23" ht="16.5" customHeight="1">
      <c r="A12" s="88"/>
      <c r="B12" s="88"/>
      <c r="C12" s="88"/>
      <c r="D12" s="88"/>
      <c r="E12" s="88"/>
      <c r="F12" s="81"/>
      <c r="G12" s="89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5"/>
      <c r="U12" s="95"/>
      <c r="V12" s="95"/>
      <c r="W12" s="90"/>
    </row>
    <row r="13" spans="1:23" ht="16.5" customHeight="1">
      <c r="A13" s="45"/>
      <c r="B13" s="91"/>
      <c r="C13" s="91"/>
      <c r="D13" s="91"/>
      <c r="E13" s="91"/>
      <c r="F13" s="91"/>
      <c r="G13" s="91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90"/>
    </row>
    <row r="14" spans="1:23" ht="16.5" customHeight="1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0"/>
    </row>
    <row r="15" spans="1:23" ht="16.5" customHeight="1">
      <c r="A15" s="45"/>
      <c r="B15" s="45"/>
      <c r="C15" s="45"/>
      <c r="D15" s="45"/>
      <c r="E15" s="45"/>
      <c r="F15" s="45"/>
      <c r="G15" s="45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0"/>
    </row>
    <row r="16" spans="1:23" ht="24.75" customHeight="1">
      <c r="A16" s="94"/>
      <c r="B16" s="94"/>
      <c r="C16" s="94"/>
      <c r="D16" s="94"/>
      <c r="E16" s="94"/>
      <c r="F16" s="94"/>
      <c r="G16" s="94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0"/>
    </row>
    <row r="17" spans="1:23" ht="16.5" customHeight="1">
      <c r="A17" s="46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45"/>
      <c r="M17" s="45"/>
      <c r="N17" s="45"/>
      <c r="O17" s="45"/>
      <c r="P17" s="45"/>
      <c r="Q17" s="45"/>
      <c r="R17" s="46"/>
      <c r="S17" s="46"/>
      <c r="T17" s="90"/>
      <c r="U17" s="90"/>
      <c r="V17" s="90"/>
      <c r="W17" s="90"/>
    </row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</sheetData>
  <sheetProtection/>
  <mergeCells count="33">
    <mergeCell ref="A8:G8"/>
    <mergeCell ref="Q7:S7"/>
    <mergeCell ref="N7:P7"/>
    <mergeCell ref="K7:M7"/>
    <mergeCell ref="H7:J7"/>
    <mergeCell ref="T7:V7"/>
    <mergeCell ref="T8:V8"/>
    <mergeCell ref="T9:V9"/>
    <mergeCell ref="T10:V10"/>
    <mergeCell ref="K10:M10"/>
    <mergeCell ref="N8:P8"/>
    <mergeCell ref="N9:P9"/>
    <mergeCell ref="N10:P10"/>
    <mergeCell ref="Q8:S8"/>
    <mergeCell ref="Q9:S9"/>
    <mergeCell ref="A9:G9"/>
    <mergeCell ref="H8:J8"/>
    <mergeCell ref="A10:G10"/>
    <mergeCell ref="P3:Q3"/>
    <mergeCell ref="R3:S3"/>
    <mergeCell ref="H9:J9"/>
    <mergeCell ref="H10:J10"/>
    <mergeCell ref="K8:M8"/>
    <mergeCell ref="K9:M9"/>
    <mergeCell ref="Q10:S10"/>
    <mergeCell ref="H6:V6"/>
    <mergeCell ref="P2:Q2"/>
    <mergeCell ref="R2:S2"/>
    <mergeCell ref="A1:C2"/>
    <mergeCell ref="D1:I2"/>
    <mergeCell ref="J1:O2"/>
    <mergeCell ref="P1:Q1"/>
    <mergeCell ref="R1:S1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2"/>
  <headerFooter alignWithMargins="0">
    <oddFooter>&amp;RPage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9"/>
  <dimension ref="A1:V30"/>
  <sheetViews>
    <sheetView workbookViewId="0" topLeftCell="A1">
      <selection activeCell="A1" sqref="A1:C2"/>
    </sheetView>
  </sheetViews>
  <sheetFormatPr defaultColWidth="11.421875" defaultRowHeight="12.75"/>
  <cols>
    <col min="1" max="7" width="5.28125" style="0" customWidth="1"/>
    <col min="8" max="8" width="6.57421875" style="0" customWidth="1"/>
    <col min="9" max="19" width="5.28125" style="0" customWidth="1"/>
    <col min="20" max="21" width="4.8515625" style="0" customWidth="1"/>
    <col min="22" max="22" width="6.7109375" style="0" customWidth="1"/>
  </cols>
  <sheetData>
    <row r="1" spans="1:19" ht="12.75">
      <c r="A1" s="122" t="str">
        <f>Coordonnées!A1</f>
        <v>Synthèse du Budget</v>
      </c>
      <c r="B1" s="123"/>
      <c r="C1" s="123"/>
      <c r="D1" s="119" t="str">
        <f>Coordonnées!D1</f>
        <v>Administration communale de :</v>
      </c>
      <c r="E1" s="119"/>
      <c r="F1" s="119"/>
      <c r="G1" s="119"/>
      <c r="H1" s="119"/>
      <c r="I1" s="119"/>
      <c r="J1" s="157" t="str">
        <f>Coordonnées!J1</f>
        <v>AWANS</v>
      </c>
      <c r="K1" s="157"/>
      <c r="L1" s="157"/>
      <c r="M1" s="157"/>
      <c r="N1" s="157"/>
      <c r="O1" s="157"/>
      <c r="P1" s="139" t="str">
        <f>Coordonnées!P1</f>
        <v>Code INS</v>
      </c>
      <c r="Q1" s="140"/>
      <c r="R1" s="135">
        <f>Coordonnées!R1</f>
        <v>62006</v>
      </c>
      <c r="S1" s="136"/>
    </row>
    <row r="2" spans="1:19" ht="12.75">
      <c r="A2" s="124"/>
      <c r="B2" s="125"/>
      <c r="C2" s="125"/>
      <c r="D2" s="120"/>
      <c r="E2" s="120"/>
      <c r="F2" s="121"/>
      <c r="G2" s="121"/>
      <c r="H2" s="120"/>
      <c r="I2" s="120"/>
      <c r="J2" s="158"/>
      <c r="K2" s="158"/>
      <c r="L2" s="158"/>
      <c r="M2" s="158"/>
      <c r="N2" s="158"/>
      <c r="O2" s="158"/>
      <c r="P2" s="141" t="str">
        <f>Coordonnées!P2</f>
        <v>Exercice:</v>
      </c>
      <c r="Q2" s="142"/>
      <c r="R2" s="137">
        <f>Coordonnées!R2</f>
        <v>2020</v>
      </c>
      <c r="S2" s="138"/>
    </row>
    <row r="3" spans="1:19" ht="12.75">
      <c r="A3" s="82" t="str">
        <f>Coordonnées!A3</f>
        <v>Modèle officiel généré par l'application eComptes © SPW.INTERIEUR &amp; ACTION SOCIALE</v>
      </c>
      <c r="B3" s="15"/>
      <c r="C3" s="15"/>
      <c r="D3" s="15"/>
      <c r="E3" s="15"/>
      <c r="F3" s="29"/>
      <c r="G3" s="29"/>
      <c r="H3" s="27"/>
      <c r="I3" s="27"/>
      <c r="J3" s="28"/>
      <c r="K3" s="28"/>
      <c r="L3" s="28"/>
      <c r="M3" s="28"/>
      <c r="N3" s="27"/>
      <c r="O3" s="27"/>
      <c r="P3" s="155" t="str">
        <f>Coordonnées!P3</f>
        <v>Version:</v>
      </c>
      <c r="Q3" s="156"/>
      <c r="R3" s="143">
        <f>Coordonnées!R3</f>
        <v>1</v>
      </c>
      <c r="S3" s="144"/>
    </row>
    <row r="4" spans="1:19" ht="12.75" customHeight="1">
      <c r="A4" s="37"/>
      <c r="B4" s="37"/>
      <c r="C4" s="37"/>
      <c r="D4" s="37"/>
      <c r="E4" s="37"/>
      <c r="F4" s="37"/>
      <c r="G4" s="3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6.5" customHeight="1">
      <c r="A5" s="3"/>
      <c r="B5" s="18"/>
      <c r="C5" s="18"/>
      <c r="D5" s="18"/>
      <c r="E5" s="18"/>
      <c r="L5" s="40"/>
      <c r="M5" s="40"/>
      <c r="N5" s="40"/>
      <c r="O5" s="40"/>
      <c r="P5" s="40"/>
      <c r="Q5" s="40"/>
      <c r="R5" s="39"/>
      <c r="S5" s="39"/>
    </row>
    <row r="6" spans="1:22" ht="18" customHeight="1">
      <c r="A6" s="13"/>
      <c r="B6" s="18"/>
      <c r="C6" s="18"/>
      <c r="D6" s="18"/>
      <c r="E6" s="18"/>
      <c r="H6" s="223" t="s">
        <v>43</v>
      </c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4"/>
      <c r="U6" s="224"/>
      <c r="V6" s="224"/>
    </row>
    <row r="7" spans="1:22" ht="18" customHeight="1">
      <c r="A7" s="41"/>
      <c r="B7" s="44"/>
      <c r="C7" s="43"/>
      <c r="D7" s="43"/>
      <c r="E7" s="43"/>
      <c r="F7" s="43"/>
      <c r="G7" s="43"/>
      <c r="H7" s="225" t="str">
        <f>Coordonnées!$H$27</f>
        <v>Budget</v>
      </c>
      <c r="I7" s="225"/>
      <c r="J7" s="225"/>
      <c r="K7" s="225" t="str">
        <f>Coordonnées!$H$27</f>
        <v>Budget</v>
      </c>
      <c r="L7" s="225"/>
      <c r="M7" s="225"/>
      <c r="N7" s="225" t="str">
        <f>Coordonnées!$H$27</f>
        <v>Budget</v>
      </c>
      <c r="O7" s="225"/>
      <c r="P7" s="225"/>
      <c r="Q7" s="225" t="str">
        <f>Coordonnées!$H$27</f>
        <v>Budget</v>
      </c>
      <c r="R7" s="225"/>
      <c r="S7" s="225"/>
      <c r="T7" s="225" t="str">
        <f>Coordonnées!$H$27</f>
        <v>Budget</v>
      </c>
      <c r="U7" s="225"/>
      <c r="V7" s="225"/>
    </row>
    <row r="8" spans="1:22" ht="18" customHeight="1">
      <c r="A8" s="41"/>
      <c r="B8" s="47"/>
      <c r="C8" s="43"/>
      <c r="D8" s="43"/>
      <c r="E8" s="43"/>
      <c r="F8" s="43"/>
      <c r="G8" s="43"/>
      <c r="H8" s="267" t="s">
        <v>98</v>
      </c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20"/>
      <c r="U8" s="220"/>
      <c r="V8" s="221"/>
    </row>
    <row r="9" spans="1:22" ht="18" customHeight="1">
      <c r="A9" s="212" t="s">
        <v>2</v>
      </c>
      <c r="B9" s="222"/>
      <c r="C9" s="212"/>
      <c r="D9" s="212"/>
      <c r="E9" s="212"/>
      <c r="F9" s="212"/>
      <c r="G9" s="212"/>
      <c r="H9" s="213">
        <f>K9-1</f>
        <v>2016</v>
      </c>
      <c r="I9" s="213"/>
      <c r="J9" s="213"/>
      <c r="K9" s="213">
        <f>N9-1</f>
        <v>2017</v>
      </c>
      <c r="L9" s="213"/>
      <c r="M9" s="213"/>
      <c r="N9" s="213">
        <f>Q9-1</f>
        <v>2018</v>
      </c>
      <c r="O9" s="213"/>
      <c r="P9" s="213"/>
      <c r="Q9" s="213">
        <f>T9-1</f>
        <v>2019</v>
      </c>
      <c r="R9" s="213"/>
      <c r="S9" s="213"/>
      <c r="T9" s="213">
        <f>R2</f>
        <v>2020</v>
      </c>
      <c r="U9" s="213"/>
      <c r="V9" s="213"/>
    </row>
    <row r="10" spans="1:22" ht="18" customHeight="1">
      <c r="A10" s="217" t="s">
        <v>13</v>
      </c>
      <c r="B10" s="218"/>
      <c r="C10" s="218"/>
      <c r="D10" s="218"/>
      <c r="E10" s="218"/>
      <c r="F10" s="218"/>
      <c r="G10" s="218"/>
      <c r="H10" s="269">
        <v>3562382.2</v>
      </c>
      <c r="I10" s="210">
        <v>5512664.26</v>
      </c>
      <c r="J10" s="211">
        <v>5512664.26</v>
      </c>
      <c r="K10" s="269">
        <v>3684179.28</v>
      </c>
      <c r="L10" s="210">
        <v>5512664.26</v>
      </c>
      <c r="M10" s="211">
        <v>5512664.26</v>
      </c>
      <c r="N10" s="269">
        <v>3812657.46</v>
      </c>
      <c r="O10" s="210">
        <v>5512664.26</v>
      </c>
      <c r="P10" s="211">
        <v>5512664.26</v>
      </c>
      <c r="Q10" s="269">
        <v>3794409.93</v>
      </c>
      <c r="R10" s="210">
        <v>5512664.26</v>
      </c>
      <c r="S10" s="211">
        <v>5512664.26</v>
      </c>
      <c r="T10" s="269">
        <v>4039681.29</v>
      </c>
      <c r="U10" s="210">
        <v>5512664.26</v>
      </c>
      <c r="V10" s="211">
        <v>5512664.26</v>
      </c>
    </row>
    <row r="11" spans="1:22" ht="18" customHeight="1">
      <c r="A11" s="200" t="s">
        <v>14</v>
      </c>
      <c r="B11" s="201"/>
      <c r="C11" s="201"/>
      <c r="D11" s="201"/>
      <c r="E11" s="201"/>
      <c r="F11" s="201"/>
      <c r="G11" s="201"/>
      <c r="H11" s="270">
        <v>1271066.24</v>
      </c>
      <c r="I11" s="208">
        <v>2726342.74</v>
      </c>
      <c r="J11" s="209">
        <v>2726342.74</v>
      </c>
      <c r="K11" s="270">
        <v>1274037.02</v>
      </c>
      <c r="L11" s="208">
        <v>2726342.74</v>
      </c>
      <c r="M11" s="209">
        <v>2726342.74</v>
      </c>
      <c r="N11" s="270">
        <v>1291959.11</v>
      </c>
      <c r="O11" s="208">
        <v>2726342.74</v>
      </c>
      <c r="P11" s="209">
        <v>2726342.74</v>
      </c>
      <c r="Q11" s="270">
        <v>1241565.03</v>
      </c>
      <c r="R11" s="208">
        <v>2726342.74</v>
      </c>
      <c r="S11" s="209">
        <v>2726342.74</v>
      </c>
      <c r="T11" s="270">
        <v>1592365.54</v>
      </c>
      <c r="U11" s="208">
        <v>2726342.74</v>
      </c>
      <c r="V11" s="209">
        <v>2726342.74</v>
      </c>
    </row>
    <row r="12" spans="1:22" ht="18" customHeight="1">
      <c r="A12" s="200" t="s">
        <v>15</v>
      </c>
      <c r="B12" s="201"/>
      <c r="C12" s="201"/>
      <c r="D12" s="201"/>
      <c r="E12" s="201"/>
      <c r="F12" s="201"/>
      <c r="G12" s="201"/>
      <c r="H12" s="270">
        <v>3209961.31</v>
      </c>
      <c r="I12" s="208">
        <v>4264832.04</v>
      </c>
      <c r="J12" s="209">
        <v>4264832.04</v>
      </c>
      <c r="K12" s="270">
        <v>3359355.84</v>
      </c>
      <c r="L12" s="208">
        <v>4264832.04</v>
      </c>
      <c r="M12" s="209">
        <v>4264832.04</v>
      </c>
      <c r="N12" s="270">
        <v>3529681.83</v>
      </c>
      <c r="O12" s="208">
        <v>4264832.04</v>
      </c>
      <c r="P12" s="209">
        <v>4264832.04</v>
      </c>
      <c r="Q12" s="270">
        <v>3656532.32</v>
      </c>
      <c r="R12" s="208">
        <v>4264832.04</v>
      </c>
      <c r="S12" s="209">
        <v>4264832.04</v>
      </c>
      <c r="T12" s="270">
        <v>3749829.53</v>
      </c>
      <c r="U12" s="208">
        <v>4264832.04</v>
      </c>
      <c r="V12" s="209">
        <v>4264832.04</v>
      </c>
    </row>
    <row r="13" spans="1:22" ht="18" customHeight="1">
      <c r="A13" s="200" t="s">
        <v>16</v>
      </c>
      <c r="B13" s="201"/>
      <c r="C13" s="201"/>
      <c r="D13" s="201"/>
      <c r="E13" s="201"/>
      <c r="F13" s="201"/>
      <c r="G13" s="201"/>
      <c r="H13" s="270">
        <v>1354661.25</v>
      </c>
      <c r="I13" s="208">
        <v>41563.69</v>
      </c>
      <c r="J13" s="209">
        <v>41563.69</v>
      </c>
      <c r="K13" s="270">
        <v>1387567.09</v>
      </c>
      <c r="L13" s="208">
        <v>41563.69</v>
      </c>
      <c r="M13" s="209">
        <v>41563.69</v>
      </c>
      <c r="N13" s="270">
        <v>1346772.73</v>
      </c>
      <c r="O13" s="208">
        <v>41563.69</v>
      </c>
      <c r="P13" s="209">
        <v>41563.69</v>
      </c>
      <c r="Q13" s="270">
        <v>1328446.37</v>
      </c>
      <c r="R13" s="208">
        <v>41563.69</v>
      </c>
      <c r="S13" s="209">
        <v>41563.69</v>
      </c>
      <c r="T13" s="270">
        <v>1335457.97</v>
      </c>
      <c r="U13" s="208">
        <v>41563.69</v>
      </c>
      <c r="V13" s="209">
        <v>41563.69</v>
      </c>
    </row>
    <row r="14" spans="1:22" ht="18" customHeight="1" thickBot="1">
      <c r="A14" s="195" t="s">
        <v>48</v>
      </c>
      <c r="B14" s="196"/>
      <c r="C14" s="196"/>
      <c r="D14" s="196"/>
      <c r="E14" s="196"/>
      <c r="F14" s="196"/>
      <c r="G14" s="196"/>
      <c r="H14" s="271">
        <v>0</v>
      </c>
      <c r="I14" s="198">
        <v>0</v>
      </c>
      <c r="J14" s="199">
        <v>0</v>
      </c>
      <c r="K14" s="271">
        <v>0</v>
      </c>
      <c r="L14" s="198">
        <v>0</v>
      </c>
      <c r="M14" s="199">
        <v>0</v>
      </c>
      <c r="N14" s="271">
        <v>0</v>
      </c>
      <c r="O14" s="198">
        <v>0</v>
      </c>
      <c r="P14" s="199">
        <v>0</v>
      </c>
      <c r="Q14" s="271">
        <v>0</v>
      </c>
      <c r="R14" s="198">
        <v>0</v>
      </c>
      <c r="S14" s="199">
        <v>0</v>
      </c>
      <c r="T14" s="271">
        <v>0</v>
      </c>
      <c r="U14" s="198">
        <v>0</v>
      </c>
      <c r="V14" s="199">
        <v>0</v>
      </c>
    </row>
    <row r="15" spans="1:22" ht="18" customHeight="1" thickBot="1">
      <c r="A15" s="174" t="s">
        <v>69</v>
      </c>
      <c r="B15" s="175"/>
      <c r="C15" s="175"/>
      <c r="D15" s="175"/>
      <c r="E15" s="175"/>
      <c r="F15" s="175"/>
      <c r="G15" s="175"/>
      <c r="H15" s="205">
        <f>SUM(H10:H14)</f>
        <v>9398071</v>
      </c>
      <c r="I15" s="206"/>
      <c r="J15" s="207"/>
      <c r="K15" s="206">
        <f>SUM(K10:K14)</f>
        <v>9705139.23</v>
      </c>
      <c r="L15" s="206"/>
      <c r="M15" s="206"/>
      <c r="N15" s="205">
        <f>SUM(N10:N14)</f>
        <v>9981071.13</v>
      </c>
      <c r="O15" s="206"/>
      <c r="P15" s="207"/>
      <c r="Q15" s="206">
        <f>SUM(Q10:Q14)</f>
        <v>10020953.649999999</v>
      </c>
      <c r="R15" s="206"/>
      <c r="S15" s="207"/>
      <c r="T15" s="206">
        <f>SUM(T10:T14)</f>
        <v>10717334.33</v>
      </c>
      <c r="U15" s="206"/>
      <c r="V15" s="207"/>
    </row>
    <row r="16" spans="1:22" ht="18" customHeight="1">
      <c r="A16" s="200" t="s">
        <v>30</v>
      </c>
      <c r="B16" s="201"/>
      <c r="C16" s="201"/>
      <c r="D16" s="201"/>
      <c r="E16" s="201"/>
      <c r="F16" s="201"/>
      <c r="G16" s="201"/>
      <c r="H16" s="272">
        <v>5585.35</v>
      </c>
      <c r="I16" s="203">
        <v>1521059.02</v>
      </c>
      <c r="J16" s="204">
        <v>2351270.66</v>
      </c>
      <c r="K16" s="272">
        <v>743.21</v>
      </c>
      <c r="L16" s="203">
        <v>1659060.83</v>
      </c>
      <c r="M16" s="204">
        <v>1521059.02</v>
      </c>
      <c r="N16" s="272">
        <v>150</v>
      </c>
      <c r="O16" s="203">
        <v>2230351.92</v>
      </c>
      <c r="P16" s="204">
        <v>1659060.83</v>
      </c>
      <c r="Q16" s="272">
        <v>3308.13</v>
      </c>
      <c r="R16" s="203">
        <v>2351270.66</v>
      </c>
      <c r="S16" s="204">
        <v>2230351.92</v>
      </c>
      <c r="T16" s="272">
        <v>3620.83</v>
      </c>
      <c r="U16" s="203">
        <v>2351270.66</v>
      </c>
      <c r="V16" s="204">
        <v>2230351.92</v>
      </c>
    </row>
    <row r="17" spans="1:22" ht="18" customHeight="1" thickBot="1">
      <c r="A17" s="195" t="s">
        <v>3</v>
      </c>
      <c r="B17" s="196"/>
      <c r="C17" s="196"/>
      <c r="D17" s="196"/>
      <c r="E17" s="196"/>
      <c r="F17" s="196"/>
      <c r="G17" s="196"/>
      <c r="H17" s="271">
        <v>1600424.78</v>
      </c>
      <c r="I17" s="198">
        <v>1192323.53</v>
      </c>
      <c r="J17" s="199">
        <v>824300.6</v>
      </c>
      <c r="K17" s="271">
        <v>786450.26</v>
      </c>
      <c r="L17" s="198">
        <v>4295659.86</v>
      </c>
      <c r="M17" s="199">
        <v>1192323.53</v>
      </c>
      <c r="N17" s="271">
        <v>0</v>
      </c>
      <c r="O17" s="198">
        <v>1045347.08</v>
      </c>
      <c r="P17" s="199">
        <v>4295659.86</v>
      </c>
      <c r="Q17" s="271">
        <v>892200.36</v>
      </c>
      <c r="R17" s="198">
        <v>824300.6</v>
      </c>
      <c r="S17" s="199">
        <v>1045347.08</v>
      </c>
      <c r="T17" s="271">
        <v>461211.18</v>
      </c>
      <c r="U17" s="198">
        <v>824300.6</v>
      </c>
      <c r="V17" s="199">
        <v>1045347.08</v>
      </c>
    </row>
    <row r="18" spans="1:22" ht="18" customHeight="1" thickBot="1">
      <c r="A18" s="189" t="s">
        <v>70</v>
      </c>
      <c r="B18" s="190"/>
      <c r="C18" s="190"/>
      <c r="D18" s="190"/>
      <c r="E18" s="190"/>
      <c r="F18" s="190"/>
      <c r="G18" s="190"/>
      <c r="H18" s="192">
        <f>SUM(H15:H17)</f>
        <v>11004081.129999999</v>
      </c>
      <c r="I18" s="193"/>
      <c r="J18" s="194"/>
      <c r="K18" s="193">
        <f>SUM(K15:K17)</f>
        <v>10492332.700000001</v>
      </c>
      <c r="L18" s="193"/>
      <c r="M18" s="193"/>
      <c r="N18" s="192">
        <f>SUM(N15:N17)</f>
        <v>9981221.13</v>
      </c>
      <c r="O18" s="193"/>
      <c r="P18" s="194"/>
      <c r="Q18" s="192">
        <f>SUM(Q15:Q17)</f>
        <v>10916462.139999999</v>
      </c>
      <c r="R18" s="193"/>
      <c r="S18" s="194"/>
      <c r="T18" s="192">
        <f>SUM(T15:T17)</f>
        <v>11182166.34</v>
      </c>
      <c r="U18" s="193"/>
      <c r="V18" s="194"/>
    </row>
    <row r="19" spans="1:19" s="72" customFormat="1" ht="27.75" customHeight="1">
      <c r="A19" s="84" t="s">
        <v>68</v>
      </c>
      <c r="B19" s="85"/>
      <c r="C19" s="85"/>
      <c r="D19" s="85"/>
      <c r="E19" s="85"/>
      <c r="H19" s="86"/>
      <c r="I19" s="86"/>
      <c r="J19" s="86"/>
      <c r="K19" s="86"/>
      <c r="L19" s="87"/>
      <c r="M19" s="87"/>
      <c r="N19" s="87"/>
      <c r="O19" s="87"/>
      <c r="P19" s="87"/>
      <c r="Q19" s="87"/>
      <c r="R19" s="87"/>
      <c r="S19" s="87"/>
    </row>
    <row r="20" spans="1:22" ht="18" customHeight="1">
      <c r="A20" s="42"/>
      <c r="B20" s="43"/>
      <c r="C20" s="43"/>
      <c r="D20" s="43"/>
      <c r="E20" s="43"/>
      <c r="F20" s="43"/>
      <c r="G20" s="43"/>
      <c r="H20" s="268" t="s">
        <v>99</v>
      </c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5"/>
      <c r="U20" s="215"/>
      <c r="V20" s="216"/>
    </row>
    <row r="21" spans="1:22" ht="18" customHeight="1">
      <c r="A21" s="212" t="s">
        <v>2</v>
      </c>
      <c r="B21" s="212"/>
      <c r="C21" s="212"/>
      <c r="D21" s="212"/>
      <c r="E21" s="212"/>
      <c r="F21" s="212"/>
      <c r="G21" s="212"/>
      <c r="H21" s="213">
        <f>K21-1</f>
        <v>2016</v>
      </c>
      <c r="I21" s="213"/>
      <c r="J21" s="213"/>
      <c r="K21" s="213">
        <f>N21-1</f>
        <v>2017</v>
      </c>
      <c r="L21" s="213"/>
      <c r="M21" s="213"/>
      <c r="N21" s="213">
        <f>Q21-1</f>
        <v>2018</v>
      </c>
      <c r="O21" s="213"/>
      <c r="P21" s="213"/>
      <c r="Q21" s="213">
        <f>T21-1</f>
        <v>2019</v>
      </c>
      <c r="R21" s="213"/>
      <c r="S21" s="213"/>
      <c r="T21" s="213">
        <f>R2</f>
        <v>2020</v>
      </c>
      <c r="U21" s="213"/>
      <c r="V21" s="213"/>
    </row>
    <row r="22" spans="1:22" ht="18" customHeight="1">
      <c r="A22" s="200" t="s">
        <v>17</v>
      </c>
      <c r="B22" s="201"/>
      <c r="C22" s="201"/>
      <c r="D22" s="201"/>
      <c r="E22" s="201"/>
      <c r="F22" s="201"/>
      <c r="G22" s="202"/>
      <c r="H22" s="269">
        <v>249314.88</v>
      </c>
      <c r="I22" s="210">
        <v>373432.17</v>
      </c>
      <c r="J22" s="211">
        <v>697745.74</v>
      </c>
      <c r="K22" s="269">
        <v>276742.58</v>
      </c>
      <c r="L22" s="210">
        <v>373432.17</v>
      </c>
      <c r="M22" s="211">
        <v>697745.74</v>
      </c>
      <c r="N22" s="269">
        <v>275281.53</v>
      </c>
      <c r="O22" s="210">
        <v>373432.17</v>
      </c>
      <c r="P22" s="211">
        <v>697745.74</v>
      </c>
      <c r="Q22" s="269">
        <v>285724.81</v>
      </c>
      <c r="R22" s="210">
        <v>373432.17</v>
      </c>
      <c r="S22" s="211">
        <v>697745.74</v>
      </c>
      <c r="T22" s="269">
        <v>312056.72</v>
      </c>
      <c r="U22" s="210">
        <v>373432.17</v>
      </c>
      <c r="V22" s="211">
        <v>697745.74</v>
      </c>
    </row>
    <row r="23" spans="1:22" ht="18" customHeight="1">
      <c r="A23" s="200" t="s">
        <v>15</v>
      </c>
      <c r="B23" s="201"/>
      <c r="C23" s="201"/>
      <c r="D23" s="201"/>
      <c r="E23" s="201"/>
      <c r="F23" s="201"/>
      <c r="G23" s="202"/>
      <c r="H23" s="270">
        <v>9503280.9</v>
      </c>
      <c r="I23" s="208">
        <v>12728583.2</v>
      </c>
      <c r="J23" s="209">
        <v>13240574.68</v>
      </c>
      <c r="K23" s="270">
        <v>9150987.07</v>
      </c>
      <c r="L23" s="208">
        <v>12728583.2</v>
      </c>
      <c r="M23" s="209">
        <v>13240574.68</v>
      </c>
      <c r="N23" s="270">
        <v>9379613.2</v>
      </c>
      <c r="O23" s="208">
        <v>12728583.2</v>
      </c>
      <c r="P23" s="209">
        <v>13240574.68</v>
      </c>
      <c r="Q23" s="270">
        <v>9525988.97</v>
      </c>
      <c r="R23" s="208">
        <v>12728583.2</v>
      </c>
      <c r="S23" s="209">
        <v>13240574.68</v>
      </c>
      <c r="T23" s="270">
        <v>10266214.89</v>
      </c>
      <c r="U23" s="208">
        <v>12728583.2</v>
      </c>
      <c r="V23" s="209">
        <v>13240574.68</v>
      </c>
    </row>
    <row r="24" spans="1:22" ht="18" customHeight="1">
      <c r="A24" s="200" t="s">
        <v>16</v>
      </c>
      <c r="B24" s="201"/>
      <c r="C24" s="201"/>
      <c r="D24" s="201"/>
      <c r="E24" s="201"/>
      <c r="F24" s="201"/>
      <c r="G24" s="202"/>
      <c r="H24" s="270">
        <v>150372.53</v>
      </c>
      <c r="I24" s="208">
        <v>548784.99</v>
      </c>
      <c r="J24" s="209">
        <v>408005.67</v>
      </c>
      <c r="K24" s="270">
        <v>156543.33</v>
      </c>
      <c r="L24" s="208">
        <v>548784.99</v>
      </c>
      <c r="M24" s="209">
        <v>408005.67</v>
      </c>
      <c r="N24" s="270">
        <v>138617.42</v>
      </c>
      <c r="O24" s="208">
        <v>548784.99</v>
      </c>
      <c r="P24" s="209">
        <v>408005.67</v>
      </c>
      <c r="Q24" s="270">
        <v>135350.94</v>
      </c>
      <c r="R24" s="208">
        <v>548784.99</v>
      </c>
      <c r="S24" s="209">
        <v>408005.67</v>
      </c>
      <c r="T24" s="270">
        <v>184056.36</v>
      </c>
      <c r="U24" s="208">
        <v>548784.99</v>
      </c>
      <c r="V24" s="209">
        <v>408005.67</v>
      </c>
    </row>
    <row r="25" spans="1:22" ht="18" customHeight="1" thickBot="1">
      <c r="A25" s="195" t="s">
        <v>3</v>
      </c>
      <c r="B25" s="196"/>
      <c r="C25" s="196"/>
      <c r="D25" s="196"/>
      <c r="E25" s="196"/>
      <c r="F25" s="196"/>
      <c r="G25" s="197"/>
      <c r="H25" s="271">
        <v>109184</v>
      </c>
      <c r="I25" s="198">
        <v>0</v>
      </c>
      <c r="J25" s="199">
        <v>0</v>
      </c>
      <c r="K25" s="271">
        <v>120866.25</v>
      </c>
      <c r="L25" s="198">
        <v>0</v>
      </c>
      <c r="M25" s="199">
        <v>0</v>
      </c>
      <c r="N25" s="271">
        <v>207947.66</v>
      </c>
      <c r="O25" s="198">
        <v>0</v>
      </c>
      <c r="P25" s="199">
        <v>0</v>
      </c>
      <c r="Q25" s="271">
        <v>115867</v>
      </c>
      <c r="R25" s="198">
        <v>0</v>
      </c>
      <c r="S25" s="199">
        <v>0</v>
      </c>
      <c r="T25" s="271">
        <v>166735</v>
      </c>
      <c r="U25" s="198">
        <v>0</v>
      </c>
      <c r="V25" s="199">
        <v>0</v>
      </c>
    </row>
    <row r="26" spans="1:22" ht="18" customHeight="1" thickBot="1">
      <c r="A26" s="174" t="s">
        <v>69</v>
      </c>
      <c r="B26" s="175"/>
      <c r="C26" s="175"/>
      <c r="D26" s="175"/>
      <c r="E26" s="175"/>
      <c r="F26" s="175"/>
      <c r="G26" s="176"/>
      <c r="H26" s="205">
        <f>SUM(H22:H25)</f>
        <v>10012152.31</v>
      </c>
      <c r="I26" s="206"/>
      <c r="J26" s="206"/>
      <c r="K26" s="205">
        <f>SUM(K22:K25)</f>
        <v>9705139.23</v>
      </c>
      <c r="L26" s="206"/>
      <c r="M26" s="207"/>
      <c r="N26" s="206">
        <f>SUM(N22:N25)</f>
        <v>10001459.809999999</v>
      </c>
      <c r="O26" s="206"/>
      <c r="P26" s="206"/>
      <c r="Q26" s="205">
        <f>SUM(Q22:Q25)</f>
        <v>10062931.72</v>
      </c>
      <c r="R26" s="206"/>
      <c r="S26" s="207"/>
      <c r="T26" s="205">
        <f>SUM(T22:T25)</f>
        <v>10929062.97</v>
      </c>
      <c r="U26" s="206"/>
      <c r="V26" s="207"/>
    </row>
    <row r="27" spans="1:22" ht="18" customHeight="1">
      <c r="A27" s="200" t="s">
        <v>30</v>
      </c>
      <c r="B27" s="201"/>
      <c r="C27" s="201"/>
      <c r="D27" s="201"/>
      <c r="E27" s="201"/>
      <c r="F27" s="201"/>
      <c r="G27" s="202"/>
      <c r="H27" s="272">
        <v>1605067.14</v>
      </c>
      <c r="I27" s="203">
        <v>6001218.28833333</v>
      </c>
      <c r="J27" s="204">
        <v>5811470.08333333</v>
      </c>
      <c r="K27" s="272">
        <v>1284364.22</v>
      </c>
      <c r="L27" s="203">
        <v>6001218.28833333</v>
      </c>
      <c r="M27" s="204">
        <v>5811470.08333333</v>
      </c>
      <c r="N27" s="272">
        <v>719594.38</v>
      </c>
      <c r="O27" s="203">
        <v>6001218.28833333</v>
      </c>
      <c r="P27" s="204">
        <v>5811470.08333333</v>
      </c>
      <c r="Q27" s="272">
        <v>666297</v>
      </c>
      <c r="R27" s="203">
        <v>6001218.28833333</v>
      </c>
      <c r="S27" s="204">
        <v>5811470.08333333</v>
      </c>
      <c r="T27" s="272">
        <v>285065.79</v>
      </c>
      <c r="U27" s="203">
        <v>6001218.28833333</v>
      </c>
      <c r="V27" s="204">
        <v>5811470.08333333</v>
      </c>
    </row>
    <row r="28" spans="1:22" ht="18" customHeight="1" thickBot="1">
      <c r="A28" s="195" t="s">
        <v>3</v>
      </c>
      <c r="B28" s="196"/>
      <c r="C28" s="196"/>
      <c r="D28" s="196"/>
      <c r="E28" s="196"/>
      <c r="F28" s="196"/>
      <c r="G28" s="197"/>
      <c r="H28" s="271">
        <v>0</v>
      </c>
      <c r="I28" s="198">
        <v>0</v>
      </c>
      <c r="J28" s="199">
        <v>0</v>
      </c>
      <c r="K28" s="271">
        <v>0</v>
      </c>
      <c r="L28" s="198">
        <v>0</v>
      </c>
      <c r="M28" s="199">
        <v>0</v>
      </c>
      <c r="N28" s="271">
        <v>0</v>
      </c>
      <c r="O28" s="198">
        <v>0</v>
      </c>
      <c r="P28" s="199">
        <v>0</v>
      </c>
      <c r="Q28" s="271">
        <v>250000</v>
      </c>
      <c r="R28" s="198">
        <v>0</v>
      </c>
      <c r="S28" s="199">
        <v>0</v>
      </c>
      <c r="T28" s="271">
        <v>0</v>
      </c>
      <c r="U28" s="198">
        <v>0</v>
      </c>
      <c r="V28" s="199">
        <v>0</v>
      </c>
    </row>
    <row r="29" spans="1:22" ht="18" customHeight="1" thickBot="1">
      <c r="A29" s="189" t="s">
        <v>70</v>
      </c>
      <c r="B29" s="190"/>
      <c r="C29" s="190"/>
      <c r="D29" s="190"/>
      <c r="E29" s="190"/>
      <c r="F29" s="190"/>
      <c r="G29" s="191"/>
      <c r="H29" s="192">
        <f>SUM(H26:H28)</f>
        <v>11617219.450000001</v>
      </c>
      <c r="I29" s="193"/>
      <c r="J29" s="193"/>
      <c r="K29" s="192">
        <f>SUM(K26:K28)</f>
        <v>10989503.450000001</v>
      </c>
      <c r="L29" s="193"/>
      <c r="M29" s="194"/>
      <c r="N29" s="193">
        <f>SUM(N26:N28)</f>
        <v>10721054.19</v>
      </c>
      <c r="O29" s="193"/>
      <c r="P29" s="193"/>
      <c r="Q29" s="192">
        <f>SUM(Q26:Q28)</f>
        <v>10979228.72</v>
      </c>
      <c r="R29" s="193"/>
      <c r="S29" s="194"/>
      <c r="T29" s="192">
        <f>SUM(T26:T28)</f>
        <v>11214128.76</v>
      </c>
      <c r="U29" s="193"/>
      <c r="V29" s="194"/>
    </row>
    <row r="30" spans="1:19" ht="16.5" customHeight="1">
      <c r="A30" s="55" t="s">
        <v>68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</sheetData>
  <sheetProtection/>
  <protectedRanges>
    <protectedRange sqref="H10:H14 K10:K14 N10:N14 Q10:Q14 T10:T14" name="Plage1"/>
    <protectedRange sqref="Q16:Q17 N16:N17 K16:K17 H16:H17 T16:T17" name="Plage2"/>
    <protectedRange sqref="H22:H25 K22:K25 N22:N25 Q22:Q25 T22:T25" name="Plage5"/>
    <protectedRange sqref="T27:T28 Q27:Q28 N27:N28 K27:K28 H27:H28" name="Plage6"/>
  </protectedRanges>
  <mergeCells count="131">
    <mergeCell ref="A1:C2"/>
    <mergeCell ref="D1:I2"/>
    <mergeCell ref="J1:O2"/>
    <mergeCell ref="P1:Q1"/>
    <mergeCell ref="R1:S1"/>
    <mergeCell ref="P2:Q2"/>
    <mergeCell ref="R2:S2"/>
    <mergeCell ref="P3:Q3"/>
    <mergeCell ref="R3:S3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H20:V20"/>
    <mergeCell ref="A18:G18"/>
    <mergeCell ref="H18:J18"/>
    <mergeCell ref="K18:M18"/>
    <mergeCell ref="N18:P18"/>
    <mergeCell ref="Q18:S18"/>
    <mergeCell ref="T18:V18"/>
    <mergeCell ref="A21:G21"/>
    <mergeCell ref="H21:J21"/>
    <mergeCell ref="K21:M21"/>
    <mergeCell ref="N21:P21"/>
    <mergeCell ref="Q21:S21"/>
    <mergeCell ref="T21:V21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2"/>
  <headerFooter alignWithMargins="0">
    <oddFooter>&amp;RPage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0"/>
  <dimension ref="A1:V30"/>
  <sheetViews>
    <sheetView workbookViewId="0" topLeftCell="A1">
      <selection activeCell="A1" sqref="A1:C2"/>
    </sheetView>
  </sheetViews>
  <sheetFormatPr defaultColWidth="11.421875" defaultRowHeight="12.75"/>
  <cols>
    <col min="1" max="7" width="5.28125" style="0" customWidth="1"/>
    <col min="8" max="8" width="6.57421875" style="0" customWidth="1"/>
    <col min="9" max="19" width="5.28125" style="0" customWidth="1"/>
    <col min="20" max="22" width="4.8515625" style="0" customWidth="1"/>
  </cols>
  <sheetData>
    <row r="1" spans="1:19" ht="12.75">
      <c r="A1" s="122" t="str">
        <f>Coordonnées!A1</f>
        <v>Synthèse du Budget</v>
      </c>
      <c r="B1" s="123"/>
      <c r="C1" s="123"/>
      <c r="D1" s="119" t="str">
        <f>Coordonnées!D1</f>
        <v>Administration communale de :</v>
      </c>
      <c r="E1" s="119"/>
      <c r="F1" s="119"/>
      <c r="G1" s="119"/>
      <c r="H1" s="119"/>
      <c r="I1" s="119"/>
      <c r="J1" s="157" t="str">
        <f>Coordonnées!J1</f>
        <v>AWANS</v>
      </c>
      <c r="K1" s="157"/>
      <c r="L1" s="157"/>
      <c r="M1" s="157"/>
      <c r="N1" s="157"/>
      <c r="O1" s="157"/>
      <c r="P1" s="139" t="str">
        <f>Coordonnées!P1</f>
        <v>Code INS</v>
      </c>
      <c r="Q1" s="140"/>
      <c r="R1" s="135">
        <f>Coordonnées!R1</f>
        <v>62006</v>
      </c>
      <c r="S1" s="136"/>
    </row>
    <row r="2" spans="1:19" ht="12.75">
      <c r="A2" s="124"/>
      <c r="B2" s="125"/>
      <c r="C2" s="125"/>
      <c r="D2" s="120"/>
      <c r="E2" s="120"/>
      <c r="F2" s="121"/>
      <c r="G2" s="121"/>
      <c r="H2" s="120"/>
      <c r="I2" s="120"/>
      <c r="J2" s="158"/>
      <c r="K2" s="158"/>
      <c r="L2" s="158"/>
      <c r="M2" s="158"/>
      <c r="N2" s="158"/>
      <c r="O2" s="158"/>
      <c r="P2" s="141" t="str">
        <f>Coordonnées!P2</f>
        <v>Exercice:</v>
      </c>
      <c r="Q2" s="142"/>
      <c r="R2" s="137">
        <f>Coordonnées!R2</f>
        <v>2020</v>
      </c>
      <c r="S2" s="138"/>
    </row>
    <row r="3" spans="1:19" ht="12.75">
      <c r="A3" s="82" t="str">
        <f>Coordonnées!A3</f>
        <v>Modèle officiel généré par l'application eComptes © SPW.INTERIEUR &amp; ACTION SOCIALE</v>
      </c>
      <c r="B3" s="15"/>
      <c r="C3" s="15"/>
      <c r="D3" s="15"/>
      <c r="E3" s="15"/>
      <c r="F3" s="29"/>
      <c r="G3" s="29"/>
      <c r="H3" s="27"/>
      <c r="I3" s="27"/>
      <c r="J3" s="28"/>
      <c r="K3" s="28"/>
      <c r="L3" s="28"/>
      <c r="M3" s="28"/>
      <c r="N3" s="27"/>
      <c r="O3" s="27"/>
      <c r="P3" s="155" t="str">
        <f>Coordonnées!P3</f>
        <v>Version:</v>
      </c>
      <c r="Q3" s="156"/>
      <c r="R3" s="143">
        <f>Coordonnées!R3</f>
        <v>1</v>
      </c>
      <c r="S3" s="144"/>
    </row>
    <row r="4" spans="1:19" ht="12.75" customHeight="1">
      <c r="A4" s="37"/>
      <c r="B4" s="37"/>
      <c r="C4" s="37"/>
      <c r="D4" s="37"/>
      <c r="E4" s="37"/>
      <c r="F4" s="37"/>
      <c r="G4" s="3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6.5" customHeight="1">
      <c r="A5" s="3"/>
      <c r="B5" s="18"/>
      <c r="C5" s="18"/>
      <c r="D5" s="18"/>
      <c r="E5" s="18"/>
      <c r="L5" s="40"/>
      <c r="M5" s="40"/>
      <c r="N5" s="40"/>
      <c r="O5" s="40"/>
      <c r="P5" s="40"/>
      <c r="Q5" s="40"/>
      <c r="R5" s="39"/>
      <c r="S5" s="39"/>
    </row>
    <row r="6" spans="1:22" ht="18" customHeight="1">
      <c r="A6" s="13"/>
      <c r="B6" s="18"/>
      <c r="C6" s="18"/>
      <c r="D6" s="18"/>
      <c r="E6" s="18"/>
      <c r="H6" s="223" t="s">
        <v>45</v>
      </c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4"/>
      <c r="U6" s="224"/>
      <c r="V6" s="224"/>
    </row>
    <row r="7" spans="1:22" ht="18" customHeight="1">
      <c r="A7" s="41"/>
      <c r="B7" s="44"/>
      <c r="C7" s="43"/>
      <c r="D7" s="43"/>
      <c r="E7" s="43"/>
      <c r="F7" s="43"/>
      <c r="G7" s="43"/>
      <c r="H7" s="225" t="str">
        <f>Coordonnées!$H$27</f>
        <v>Budget</v>
      </c>
      <c r="I7" s="225"/>
      <c r="J7" s="225"/>
      <c r="K7" s="225" t="str">
        <f>Coordonnées!$H$27</f>
        <v>Budget</v>
      </c>
      <c r="L7" s="225"/>
      <c r="M7" s="225"/>
      <c r="N7" s="225" t="str">
        <f>Coordonnées!$H$27</f>
        <v>Budget</v>
      </c>
      <c r="O7" s="225"/>
      <c r="P7" s="225"/>
      <c r="Q7" s="225" t="str">
        <f>Coordonnées!$H$27</f>
        <v>Budget</v>
      </c>
      <c r="R7" s="225"/>
      <c r="S7" s="225"/>
      <c r="T7" s="225" t="str">
        <f>Coordonnées!$H$27</f>
        <v>Budget</v>
      </c>
      <c r="U7" s="225"/>
      <c r="V7" s="225"/>
    </row>
    <row r="8" spans="1:22" ht="18" customHeight="1">
      <c r="A8" s="41"/>
      <c r="B8" s="47"/>
      <c r="C8" s="43"/>
      <c r="D8" s="43"/>
      <c r="E8" s="43"/>
      <c r="F8" s="43"/>
      <c r="G8" s="43"/>
      <c r="H8" s="267" t="s">
        <v>100</v>
      </c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20"/>
      <c r="U8" s="220"/>
      <c r="V8" s="221"/>
    </row>
    <row r="9" spans="1:22" ht="18" customHeight="1">
      <c r="A9" s="212" t="s">
        <v>2</v>
      </c>
      <c r="B9" s="222"/>
      <c r="C9" s="212"/>
      <c r="D9" s="212"/>
      <c r="E9" s="212"/>
      <c r="F9" s="212"/>
      <c r="G9" s="212"/>
      <c r="H9" s="213">
        <f>K9-1</f>
        <v>2016</v>
      </c>
      <c r="I9" s="213"/>
      <c r="J9" s="213"/>
      <c r="K9" s="213">
        <f>N9-1</f>
        <v>2017</v>
      </c>
      <c r="L9" s="213"/>
      <c r="M9" s="213"/>
      <c r="N9" s="213">
        <f>Q9-1</f>
        <v>2018</v>
      </c>
      <c r="O9" s="213"/>
      <c r="P9" s="213"/>
      <c r="Q9" s="213">
        <f>T9-1</f>
        <v>2019</v>
      </c>
      <c r="R9" s="213"/>
      <c r="S9" s="213"/>
      <c r="T9" s="213">
        <f>R2</f>
        <v>2020</v>
      </c>
      <c r="U9" s="213"/>
      <c r="V9" s="213"/>
    </row>
    <row r="10" spans="1:22" ht="18" customHeight="1">
      <c r="A10" s="217" t="s">
        <v>15</v>
      </c>
      <c r="B10" s="218"/>
      <c r="C10" s="218"/>
      <c r="D10" s="218"/>
      <c r="E10" s="218"/>
      <c r="F10" s="218"/>
      <c r="G10" s="218"/>
      <c r="H10" s="269">
        <v>17010</v>
      </c>
      <c r="I10" s="210">
        <v>5512664.26</v>
      </c>
      <c r="J10" s="211">
        <v>5512664.26</v>
      </c>
      <c r="K10" s="269">
        <v>17950</v>
      </c>
      <c r="L10" s="210">
        <v>5512664.26</v>
      </c>
      <c r="M10" s="211">
        <v>5512664.26</v>
      </c>
      <c r="N10" s="269">
        <v>16530</v>
      </c>
      <c r="O10" s="210">
        <v>5512664.26</v>
      </c>
      <c r="P10" s="211">
        <v>5512664.26</v>
      </c>
      <c r="Q10" s="269">
        <v>20000</v>
      </c>
      <c r="R10" s="210">
        <v>5512664.26</v>
      </c>
      <c r="S10" s="211">
        <v>5512664.26</v>
      </c>
      <c r="T10" s="269">
        <v>0</v>
      </c>
      <c r="U10" s="210">
        <v>5512664.26</v>
      </c>
      <c r="V10" s="211">
        <v>5512664.26</v>
      </c>
    </row>
    <row r="11" spans="1:22" ht="18" customHeight="1">
      <c r="A11" s="200" t="s">
        <v>46</v>
      </c>
      <c r="B11" s="201"/>
      <c r="C11" s="201"/>
      <c r="D11" s="201"/>
      <c r="E11" s="201"/>
      <c r="F11" s="201"/>
      <c r="G11" s="201"/>
      <c r="H11" s="270">
        <v>4065013.79</v>
      </c>
      <c r="I11" s="208">
        <v>2726342.74</v>
      </c>
      <c r="J11" s="209">
        <v>2726342.74</v>
      </c>
      <c r="K11" s="270">
        <v>2119936.25</v>
      </c>
      <c r="L11" s="208">
        <v>2726342.74</v>
      </c>
      <c r="M11" s="209">
        <v>2726342.74</v>
      </c>
      <c r="N11" s="270">
        <v>4044543</v>
      </c>
      <c r="O11" s="208">
        <v>2726342.74</v>
      </c>
      <c r="P11" s="209">
        <v>2726342.74</v>
      </c>
      <c r="Q11" s="270">
        <v>3083543</v>
      </c>
      <c r="R11" s="208">
        <v>2726342.74</v>
      </c>
      <c r="S11" s="209">
        <v>2726342.74</v>
      </c>
      <c r="T11" s="270">
        <v>2510000</v>
      </c>
      <c r="U11" s="208">
        <v>2726342.74</v>
      </c>
      <c r="V11" s="209">
        <v>2726342.74</v>
      </c>
    </row>
    <row r="12" spans="1:22" ht="18" customHeight="1">
      <c r="A12" s="200" t="s">
        <v>16</v>
      </c>
      <c r="B12" s="201"/>
      <c r="C12" s="201"/>
      <c r="D12" s="201"/>
      <c r="E12" s="201"/>
      <c r="F12" s="201"/>
      <c r="G12" s="201"/>
      <c r="H12" s="270">
        <v>96993.95</v>
      </c>
      <c r="I12" s="208">
        <v>4264832.04</v>
      </c>
      <c r="J12" s="209">
        <v>4264832.04</v>
      </c>
      <c r="K12" s="270">
        <v>16307.47</v>
      </c>
      <c r="L12" s="208">
        <v>4264832.04</v>
      </c>
      <c r="M12" s="209">
        <v>4264832.04</v>
      </c>
      <c r="N12" s="270">
        <v>16307.47</v>
      </c>
      <c r="O12" s="208">
        <v>4264832.04</v>
      </c>
      <c r="P12" s="209">
        <v>4264832.04</v>
      </c>
      <c r="Q12" s="270">
        <v>16307.47</v>
      </c>
      <c r="R12" s="208">
        <v>4264832.04</v>
      </c>
      <c r="S12" s="209">
        <v>4264832.04</v>
      </c>
      <c r="T12" s="270">
        <v>16307.47</v>
      </c>
      <c r="U12" s="208">
        <v>4264832.04</v>
      </c>
      <c r="V12" s="209">
        <v>4264832.04</v>
      </c>
    </row>
    <row r="13" spans="1:22" ht="18" customHeight="1">
      <c r="A13" s="200" t="s">
        <v>3</v>
      </c>
      <c r="B13" s="201"/>
      <c r="C13" s="201"/>
      <c r="D13" s="201"/>
      <c r="E13" s="201"/>
      <c r="F13" s="201"/>
      <c r="G13" s="201"/>
      <c r="H13" s="270">
        <v>0</v>
      </c>
      <c r="I13" s="208">
        <v>41563.69</v>
      </c>
      <c r="J13" s="209">
        <v>41563.69</v>
      </c>
      <c r="K13" s="270">
        <v>0</v>
      </c>
      <c r="L13" s="208">
        <v>41563.69</v>
      </c>
      <c r="M13" s="209">
        <v>41563.69</v>
      </c>
      <c r="N13" s="270">
        <v>0</v>
      </c>
      <c r="O13" s="208">
        <v>41563.69</v>
      </c>
      <c r="P13" s="209">
        <v>41563.69</v>
      </c>
      <c r="Q13" s="270">
        <v>0</v>
      </c>
      <c r="R13" s="208">
        <v>41563.69</v>
      </c>
      <c r="S13" s="209">
        <v>41563.69</v>
      </c>
      <c r="T13" s="270">
        <v>0</v>
      </c>
      <c r="U13" s="208">
        <v>41563.69</v>
      </c>
      <c r="V13" s="209">
        <v>41563.69</v>
      </c>
    </row>
    <row r="14" spans="1:22" ht="18" customHeight="1" thickBot="1">
      <c r="A14" s="195"/>
      <c r="B14" s="196"/>
      <c r="C14" s="196"/>
      <c r="D14" s="196"/>
      <c r="E14" s="196"/>
      <c r="F14" s="196"/>
      <c r="G14" s="196"/>
      <c r="H14" s="271">
        <v>0</v>
      </c>
      <c r="I14" s="198">
        <v>0</v>
      </c>
      <c r="J14" s="199">
        <v>0</v>
      </c>
      <c r="K14" s="271">
        <v>0</v>
      </c>
      <c r="L14" s="198">
        <v>0</v>
      </c>
      <c r="M14" s="199">
        <v>0</v>
      </c>
      <c r="N14" s="271">
        <v>0</v>
      </c>
      <c r="O14" s="198">
        <v>0</v>
      </c>
      <c r="P14" s="199">
        <v>0</v>
      </c>
      <c r="Q14" s="271">
        <v>0</v>
      </c>
      <c r="R14" s="198">
        <v>0</v>
      </c>
      <c r="S14" s="199">
        <v>0</v>
      </c>
      <c r="T14" s="271">
        <v>0</v>
      </c>
      <c r="U14" s="198">
        <v>0</v>
      </c>
      <c r="V14" s="199">
        <v>0</v>
      </c>
    </row>
    <row r="15" spans="1:22" ht="18" customHeight="1" thickBot="1">
      <c r="A15" s="174" t="s">
        <v>69</v>
      </c>
      <c r="B15" s="175"/>
      <c r="C15" s="175"/>
      <c r="D15" s="175"/>
      <c r="E15" s="175"/>
      <c r="F15" s="175"/>
      <c r="G15" s="175"/>
      <c r="H15" s="205">
        <f>SUM(H10:H14)</f>
        <v>4179017.74</v>
      </c>
      <c r="I15" s="206"/>
      <c r="J15" s="207"/>
      <c r="K15" s="206">
        <f>SUM(K10:K14)</f>
        <v>2154193.72</v>
      </c>
      <c r="L15" s="206"/>
      <c r="M15" s="206"/>
      <c r="N15" s="205">
        <f>SUM(N10:N14)</f>
        <v>4077380.47</v>
      </c>
      <c r="O15" s="206"/>
      <c r="P15" s="207"/>
      <c r="Q15" s="206">
        <f>SUM(Q10:Q14)</f>
        <v>3119850.47</v>
      </c>
      <c r="R15" s="206"/>
      <c r="S15" s="207"/>
      <c r="T15" s="206">
        <f>SUM(T10:T14)</f>
        <v>2526307.47</v>
      </c>
      <c r="U15" s="206"/>
      <c r="V15" s="207"/>
    </row>
    <row r="16" spans="1:22" ht="18" customHeight="1">
      <c r="A16" s="200" t="s">
        <v>30</v>
      </c>
      <c r="B16" s="201"/>
      <c r="C16" s="201"/>
      <c r="D16" s="201"/>
      <c r="E16" s="201"/>
      <c r="F16" s="201"/>
      <c r="G16" s="201"/>
      <c r="H16" s="272">
        <v>0</v>
      </c>
      <c r="I16" s="203">
        <v>1521059.02</v>
      </c>
      <c r="J16" s="204">
        <v>2351270.66</v>
      </c>
      <c r="K16" s="272">
        <v>0</v>
      </c>
      <c r="L16" s="203">
        <v>1659060.83</v>
      </c>
      <c r="M16" s="204">
        <v>1521059.02</v>
      </c>
      <c r="N16" s="272">
        <v>27896.43</v>
      </c>
      <c r="O16" s="203">
        <v>2230351.92</v>
      </c>
      <c r="P16" s="204">
        <v>1659060.83</v>
      </c>
      <c r="Q16" s="272">
        <v>1187.29</v>
      </c>
      <c r="R16" s="203">
        <v>2351270.66</v>
      </c>
      <c r="S16" s="204">
        <v>2230351.92</v>
      </c>
      <c r="T16" s="272">
        <v>50647.98</v>
      </c>
      <c r="U16" s="203">
        <v>2351270.66</v>
      </c>
      <c r="V16" s="204">
        <v>2230351.92</v>
      </c>
    </row>
    <row r="17" spans="1:22" ht="18" customHeight="1" thickBot="1">
      <c r="A17" s="195" t="s">
        <v>3</v>
      </c>
      <c r="B17" s="196"/>
      <c r="C17" s="196"/>
      <c r="D17" s="196"/>
      <c r="E17" s="196"/>
      <c r="F17" s="196"/>
      <c r="G17" s="196"/>
      <c r="H17" s="271">
        <v>98720</v>
      </c>
      <c r="I17" s="198">
        <v>1192323.53</v>
      </c>
      <c r="J17" s="199">
        <v>824300.6</v>
      </c>
      <c r="K17" s="271">
        <v>0</v>
      </c>
      <c r="L17" s="198">
        <v>4295659.86</v>
      </c>
      <c r="M17" s="199">
        <v>1192323.53</v>
      </c>
      <c r="N17" s="271">
        <v>294711</v>
      </c>
      <c r="O17" s="198">
        <v>1045347.08</v>
      </c>
      <c r="P17" s="199">
        <v>4295659.86</v>
      </c>
      <c r="Q17" s="271">
        <v>0</v>
      </c>
      <c r="R17" s="198">
        <v>824300.6</v>
      </c>
      <c r="S17" s="199">
        <v>1045347.08</v>
      </c>
      <c r="T17" s="271">
        <v>0</v>
      </c>
      <c r="U17" s="198">
        <v>824300.6</v>
      </c>
      <c r="V17" s="199">
        <v>1045347.08</v>
      </c>
    </row>
    <row r="18" spans="1:22" ht="18" customHeight="1" thickBot="1">
      <c r="A18" s="189" t="s">
        <v>70</v>
      </c>
      <c r="B18" s="190"/>
      <c r="C18" s="190"/>
      <c r="D18" s="190"/>
      <c r="E18" s="190"/>
      <c r="F18" s="190"/>
      <c r="G18" s="190"/>
      <c r="H18" s="192">
        <f>SUM(H15:H17)</f>
        <v>4277737.74</v>
      </c>
      <c r="I18" s="193"/>
      <c r="J18" s="194"/>
      <c r="K18" s="193">
        <f>SUM(K15:K17)</f>
        <v>2154193.72</v>
      </c>
      <c r="L18" s="193"/>
      <c r="M18" s="193"/>
      <c r="N18" s="192">
        <f>SUM(N15:N17)</f>
        <v>4399987.9</v>
      </c>
      <c r="O18" s="193"/>
      <c r="P18" s="194"/>
      <c r="Q18" s="192">
        <f>SUM(Q15:Q17)</f>
        <v>3121037.7600000002</v>
      </c>
      <c r="R18" s="193"/>
      <c r="S18" s="194"/>
      <c r="T18" s="192">
        <f>SUM(T15:T17)</f>
        <v>2576955.45</v>
      </c>
      <c r="U18" s="193"/>
      <c r="V18" s="194"/>
    </row>
    <row r="19" spans="1:19" s="72" customFormat="1" ht="27.75" customHeight="1">
      <c r="A19" s="84" t="s">
        <v>68</v>
      </c>
      <c r="B19" s="85"/>
      <c r="C19" s="85"/>
      <c r="D19" s="85"/>
      <c r="E19" s="85"/>
      <c r="H19" s="86"/>
      <c r="I19" s="86"/>
      <c r="J19" s="86"/>
      <c r="K19" s="86"/>
      <c r="L19" s="87"/>
      <c r="M19" s="87"/>
      <c r="N19" s="87"/>
      <c r="O19" s="87"/>
      <c r="P19" s="87"/>
      <c r="Q19" s="87"/>
      <c r="R19" s="87"/>
      <c r="S19" s="87"/>
    </row>
    <row r="20" spans="1:22" ht="18" customHeight="1">
      <c r="A20" s="42"/>
      <c r="B20" s="43"/>
      <c r="C20" s="43"/>
      <c r="D20" s="43"/>
      <c r="E20" s="43"/>
      <c r="F20" s="43"/>
      <c r="G20" s="43"/>
      <c r="H20" s="268" t="s">
        <v>101</v>
      </c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5"/>
      <c r="U20" s="215"/>
      <c r="V20" s="216"/>
    </row>
    <row r="21" spans="1:22" ht="18" customHeight="1">
      <c r="A21" s="212" t="s">
        <v>2</v>
      </c>
      <c r="B21" s="212"/>
      <c r="C21" s="212"/>
      <c r="D21" s="212"/>
      <c r="E21" s="212"/>
      <c r="F21" s="212"/>
      <c r="G21" s="212"/>
      <c r="H21" s="213">
        <f>K21-1</f>
        <v>2016</v>
      </c>
      <c r="I21" s="213"/>
      <c r="J21" s="213"/>
      <c r="K21" s="213">
        <f>N21-1</f>
        <v>2017</v>
      </c>
      <c r="L21" s="213"/>
      <c r="M21" s="213"/>
      <c r="N21" s="213">
        <f>Q21-1</f>
        <v>2018</v>
      </c>
      <c r="O21" s="213"/>
      <c r="P21" s="213"/>
      <c r="Q21" s="213">
        <f>T21-1</f>
        <v>2019</v>
      </c>
      <c r="R21" s="213"/>
      <c r="S21" s="213"/>
      <c r="T21" s="213">
        <f>R2</f>
        <v>2020</v>
      </c>
      <c r="U21" s="213"/>
      <c r="V21" s="213"/>
    </row>
    <row r="22" spans="1:22" ht="18" customHeight="1">
      <c r="A22" s="217" t="s">
        <v>15</v>
      </c>
      <c r="B22" s="218"/>
      <c r="C22" s="218"/>
      <c r="D22" s="218"/>
      <c r="E22" s="218"/>
      <c r="F22" s="218"/>
      <c r="G22" s="218"/>
      <c r="H22" s="269">
        <v>84000</v>
      </c>
      <c r="I22" s="210">
        <v>373432.17</v>
      </c>
      <c r="J22" s="211">
        <v>697745.74</v>
      </c>
      <c r="K22" s="269">
        <v>84000</v>
      </c>
      <c r="L22" s="210">
        <v>365967.42</v>
      </c>
      <c r="M22" s="211">
        <v>373432.17</v>
      </c>
      <c r="N22" s="269">
        <v>1031352.5</v>
      </c>
      <c r="O22" s="210">
        <v>414709.37</v>
      </c>
      <c r="P22" s="211">
        <v>365967.42</v>
      </c>
      <c r="Q22" s="269">
        <v>1180871.5</v>
      </c>
      <c r="R22" s="210">
        <v>697745.74</v>
      </c>
      <c r="S22" s="211">
        <v>414709.37</v>
      </c>
      <c r="T22" s="269">
        <v>0</v>
      </c>
      <c r="U22" s="210">
        <v>557211.56</v>
      </c>
      <c r="V22" s="211">
        <v>577850.16</v>
      </c>
    </row>
    <row r="23" spans="1:22" ht="18" customHeight="1">
      <c r="A23" s="200" t="s">
        <v>46</v>
      </c>
      <c r="B23" s="201"/>
      <c r="C23" s="201"/>
      <c r="D23" s="201"/>
      <c r="E23" s="201"/>
      <c r="F23" s="201"/>
      <c r="G23" s="201"/>
      <c r="H23" s="270">
        <v>13000</v>
      </c>
      <c r="I23" s="208">
        <v>12728583.2</v>
      </c>
      <c r="J23" s="209">
        <v>13240574.68</v>
      </c>
      <c r="K23" s="270">
        <v>0</v>
      </c>
      <c r="L23" s="208">
        <v>12120371.99</v>
      </c>
      <c r="M23" s="209">
        <v>12728583.2</v>
      </c>
      <c r="N23" s="270">
        <v>205000</v>
      </c>
      <c r="O23" s="208">
        <v>12941517.73</v>
      </c>
      <c r="P23" s="209">
        <v>12120371.99</v>
      </c>
      <c r="Q23" s="270">
        <v>0</v>
      </c>
      <c r="R23" s="208">
        <v>13240574.68</v>
      </c>
      <c r="S23" s="209">
        <v>12941517.73</v>
      </c>
      <c r="T23" s="270">
        <v>0</v>
      </c>
      <c r="U23" s="208">
        <v>13289626.9983333</v>
      </c>
      <c r="V23" s="209">
        <v>13396094.2633333</v>
      </c>
    </row>
    <row r="24" spans="1:22" ht="18" customHeight="1">
      <c r="A24" s="200" t="s">
        <v>16</v>
      </c>
      <c r="B24" s="201"/>
      <c r="C24" s="201"/>
      <c r="D24" s="201"/>
      <c r="E24" s="201"/>
      <c r="F24" s="201"/>
      <c r="G24" s="201"/>
      <c r="H24" s="270">
        <v>2296640.35</v>
      </c>
      <c r="I24" s="208">
        <v>548784.99</v>
      </c>
      <c r="J24" s="209">
        <v>408005.67</v>
      </c>
      <c r="K24" s="270">
        <v>988866.75</v>
      </c>
      <c r="L24" s="208">
        <v>536819.05</v>
      </c>
      <c r="M24" s="209">
        <v>548784.99</v>
      </c>
      <c r="N24" s="270">
        <v>2406349.5</v>
      </c>
      <c r="O24" s="208">
        <v>344975.81</v>
      </c>
      <c r="P24" s="209">
        <v>536819.05</v>
      </c>
      <c r="Q24" s="270">
        <v>698271.5</v>
      </c>
      <c r="R24" s="208">
        <v>408005.67</v>
      </c>
      <c r="S24" s="209">
        <v>344975.81</v>
      </c>
      <c r="T24" s="270">
        <v>885000</v>
      </c>
      <c r="U24" s="208">
        <v>128208.386666667</v>
      </c>
      <c r="V24" s="209">
        <v>26303.7966666667</v>
      </c>
    </row>
    <row r="25" spans="1:22" ht="18" customHeight="1" thickBot="1">
      <c r="A25" s="200" t="s">
        <v>3</v>
      </c>
      <c r="B25" s="201"/>
      <c r="C25" s="201"/>
      <c r="D25" s="201"/>
      <c r="E25" s="201"/>
      <c r="F25" s="201"/>
      <c r="G25" s="201"/>
      <c r="H25" s="271">
        <v>0</v>
      </c>
      <c r="I25" s="198">
        <v>0</v>
      </c>
      <c r="J25" s="199">
        <v>0</v>
      </c>
      <c r="K25" s="271">
        <v>0</v>
      </c>
      <c r="L25" s="198">
        <v>0</v>
      </c>
      <c r="M25" s="199">
        <v>0</v>
      </c>
      <c r="N25" s="271">
        <v>0</v>
      </c>
      <c r="O25" s="198">
        <v>0</v>
      </c>
      <c r="P25" s="199">
        <v>0</v>
      </c>
      <c r="Q25" s="271">
        <v>0</v>
      </c>
      <c r="R25" s="198">
        <v>0</v>
      </c>
      <c r="S25" s="199">
        <v>0</v>
      </c>
      <c r="T25" s="271">
        <v>0</v>
      </c>
      <c r="U25" s="198">
        <v>0</v>
      </c>
      <c r="V25" s="199">
        <v>0</v>
      </c>
    </row>
    <row r="26" spans="1:22" ht="18" customHeight="1" thickBot="1">
      <c r="A26" s="174" t="s">
        <v>69</v>
      </c>
      <c r="B26" s="175"/>
      <c r="C26" s="175"/>
      <c r="D26" s="175"/>
      <c r="E26" s="175"/>
      <c r="F26" s="175"/>
      <c r="G26" s="176"/>
      <c r="H26" s="205">
        <f>SUM(H22:H25)</f>
        <v>2393640.35</v>
      </c>
      <c r="I26" s="206"/>
      <c r="J26" s="206"/>
      <c r="K26" s="205">
        <f>SUM(K22:K25)</f>
        <v>1072866.75</v>
      </c>
      <c r="L26" s="206"/>
      <c r="M26" s="207"/>
      <c r="N26" s="206">
        <f>SUM(N22:N25)</f>
        <v>3642702</v>
      </c>
      <c r="O26" s="206"/>
      <c r="P26" s="206"/>
      <c r="Q26" s="205">
        <f>SUM(Q22:Q25)</f>
        <v>1879143</v>
      </c>
      <c r="R26" s="206"/>
      <c r="S26" s="207"/>
      <c r="T26" s="205">
        <f>SUM(T22:T25)</f>
        <v>885000</v>
      </c>
      <c r="U26" s="206"/>
      <c r="V26" s="207"/>
    </row>
    <row r="27" spans="1:22" ht="18" customHeight="1">
      <c r="A27" s="200" t="s">
        <v>30</v>
      </c>
      <c r="B27" s="201"/>
      <c r="C27" s="201"/>
      <c r="D27" s="201"/>
      <c r="E27" s="201"/>
      <c r="F27" s="201"/>
      <c r="G27" s="202"/>
      <c r="H27" s="272">
        <v>0</v>
      </c>
      <c r="I27" s="203"/>
      <c r="J27" s="204"/>
      <c r="K27" s="272">
        <v>0</v>
      </c>
      <c r="L27" s="203">
        <v>10122961.629999999</v>
      </c>
      <c r="M27" s="204">
        <v>6628334.5600000005</v>
      </c>
      <c r="N27" s="272">
        <v>0</v>
      </c>
      <c r="O27" s="203">
        <v>6248838.15</v>
      </c>
      <c r="P27" s="204">
        <v>10122961.629999999</v>
      </c>
      <c r="Q27" s="272">
        <v>0</v>
      </c>
      <c r="R27" s="203">
        <v>6834216</v>
      </c>
      <c r="S27" s="204">
        <v>6248838.15</v>
      </c>
      <c r="T27" s="272">
        <v>0</v>
      </c>
      <c r="U27" s="203">
        <v>6001218.28833333</v>
      </c>
      <c r="V27" s="204">
        <v>5811470.08333333</v>
      </c>
    </row>
    <row r="28" spans="1:22" ht="18" customHeight="1" thickBot="1">
      <c r="A28" s="195" t="s">
        <v>3</v>
      </c>
      <c r="B28" s="196"/>
      <c r="C28" s="196"/>
      <c r="D28" s="196"/>
      <c r="E28" s="196"/>
      <c r="F28" s="196"/>
      <c r="G28" s="197"/>
      <c r="H28" s="271">
        <v>1884097.39</v>
      </c>
      <c r="I28" s="198">
        <v>0</v>
      </c>
      <c r="J28" s="199">
        <v>0</v>
      </c>
      <c r="K28" s="271">
        <v>1081326.97</v>
      </c>
      <c r="L28" s="198">
        <v>0</v>
      </c>
      <c r="M28" s="199">
        <v>0</v>
      </c>
      <c r="N28" s="271">
        <v>757285.9</v>
      </c>
      <c r="O28" s="198">
        <v>0</v>
      </c>
      <c r="P28" s="199">
        <v>0</v>
      </c>
      <c r="Q28" s="271">
        <v>1241894.76</v>
      </c>
      <c r="R28" s="198">
        <v>0</v>
      </c>
      <c r="S28" s="199">
        <v>0</v>
      </c>
      <c r="T28" s="271">
        <v>1691955.45</v>
      </c>
      <c r="U28" s="198">
        <v>0</v>
      </c>
      <c r="V28" s="199">
        <v>0</v>
      </c>
    </row>
    <row r="29" spans="1:22" ht="18" customHeight="1" thickBot="1">
      <c r="A29" s="189" t="s">
        <v>70</v>
      </c>
      <c r="B29" s="190"/>
      <c r="C29" s="190"/>
      <c r="D29" s="190"/>
      <c r="E29" s="190"/>
      <c r="F29" s="190"/>
      <c r="G29" s="191"/>
      <c r="H29" s="192">
        <f>SUM(H26:H28)</f>
        <v>4277737.74</v>
      </c>
      <c r="I29" s="193"/>
      <c r="J29" s="193"/>
      <c r="K29" s="192">
        <f>SUM(K26:K28)</f>
        <v>2154193.7199999997</v>
      </c>
      <c r="L29" s="193"/>
      <c r="M29" s="194"/>
      <c r="N29" s="193">
        <f>SUM(N26:N28)</f>
        <v>4399987.9</v>
      </c>
      <c r="O29" s="193"/>
      <c r="P29" s="193"/>
      <c r="Q29" s="192">
        <f>SUM(Q26:Q28)</f>
        <v>3121037.76</v>
      </c>
      <c r="R29" s="193"/>
      <c r="S29" s="194"/>
      <c r="T29" s="192">
        <f>SUM(T26:T28)</f>
        <v>2576955.45</v>
      </c>
      <c r="U29" s="193"/>
      <c r="V29" s="194"/>
    </row>
    <row r="30" spans="1:19" ht="16.5" customHeight="1">
      <c r="A30" s="42" t="s">
        <v>68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  <row r="31" ht="16.5" customHeight="1"/>
  </sheetData>
  <sheetProtection/>
  <protectedRanges>
    <protectedRange sqref="H10:H14 K10:K14 N10:N14 Q10:Q14 T10:T14" name="Plage1"/>
    <protectedRange sqref="Q16:Q17 N16:N17 K16:K17 H16:H17 T16:T17" name="Plage2"/>
    <protectedRange sqref="Q22:Q25 N22:N25 K22:K25 H22:H25 T22:T25" name="Plage5"/>
    <protectedRange sqref="Q27:Q28 N27:N28 K27:K28 H27:H28 T27:T28" name="Plage6"/>
  </protectedRanges>
  <mergeCells count="131">
    <mergeCell ref="A1:C2"/>
    <mergeCell ref="D1:I2"/>
    <mergeCell ref="J1:O2"/>
    <mergeCell ref="P1:Q1"/>
    <mergeCell ref="R1:S1"/>
    <mergeCell ref="P2:Q2"/>
    <mergeCell ref="R2:S2"/>
    <mergeCell ref="P3:Q3"/>
    <mergeCell ref="R3:S3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A18:G18"/>
    <mergeCell ref="H18:J18"/>
    <mergeCell ref="K18:M18"/>
    <mergeCell ref="N18:P18"/>
    <mergeCell ref="Q18:S18"/>
    <mergeCell ref="T18:V18"/>
    <mergeCell ref="H20:V20"/>
    <mergeCell ref="A21:G21"/>
    <mergeCell ref="H21:J21"/>
    <mergeCell ref="K21:M21"/>
    <mergeCell ref="N21:P21"/>
    <mergeCell ref="Q21:S21"/>
    <mergeCell ref="T21:V21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2"/>
  <headerFooter alignWithMargins="0">
    <oddFooter>&amp;RPage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6"/>
  <dimension ref="A1:J21"/>
  <sheetViews>
    <sheetView workbookViewId="0" topLeftCell="A10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2.75" customHeight="1">
      <c r="A1" s="122" t="str">
        <f>Coordonnées!A1</f>
        <v>Synthèse du Budget</v>
      </c>
      <c r="B1" s="123"/>
      <c r="C1" s="123"/>
      <c r="D1" s="59"/>
      <c r="E1" s="119" t="s">
        <v>0</v>
      </c>
      <c r="F1" s="119"/>
      <c r="G1" s="123" t="str">
        <f>Coordonnées!J1</f>
        <v>AWANS</v>
      </c>
      <c r="H1" s="123"/>
      <c r="I1" s="61" t="s">
        <v>40</v>
      </c>
      <c r="J1" s="74">
        <f>Coordonnées!R1</f>
        <v>62006</v>
      </c>
    </row>
    <row r="2" spans="1:10" ht="15.75" customHeight="1">
      <c r="A2" s="124"/>
      <c r="B2" s="125"/>
      <c r="C2" s="125"/>
      <c r="D2" s="60"/>
      <c r="E2" s="120"/>
      <c r="F2" s="120"/>
      <c r="G2" s="125"/>
      <c r="H2" s="125"/>
      <c r="I2" s="62" t="s">
        <v>1</v>
      </c>
      <c r="J2" s="75">
        <f>Coordonnées!R2</f>
        <v>2020</v>
      </c>
    </row>
    <row r="3" spans="1:10" s="72" customFormat="1" ht="27" customHeight="1">
      <c r="A3" s="83" t="str">
        <f>Coordonnées!A3</f>
        <v>Modèle officiel généré par l'application eComptes © SPW.INTERIEUR &amp; ACTION SOCIALE</v>
      </c>
      <c r="B3" s="69"/>
      <c r="C3" s="69"/>
      <c r="D3" s="69"/>
      <c r="E3" s="69"/>
      <c r="F3" s="70"/>
      <c r="G3" s="70"/>
      <c r="H3" s="71"/>
      <c r="I3" s="71" t="s">
        <v>41</v>
      </c>
      <c r="J3" s="73">
        <f>Coordonnées!R3</f>
        <v>1</v>
      </c>
    </row>
    <row r="4" spans="1:9" ht="15.75" customHeight="1">
      <c r="A4" s="16"/>
      <c r="B4" s="15"/>
      <c r="C4" s="15"/>
      <c r="D4" s="15"/>
      <c r="E4" s="226" t="s">
        <v>47</v>
      </c>
      <c r="F4" s="227"/>
      <c r="G4" s="227"/>
      <c r="H4" s="227"/>
      <c r="I4" s="227"/>
    </row>
    <row r="5" spans="1:9" ht="17.25" customHeight="1">
      <c r="A5" s="14"/>
      <c r="E5" s="237" t="s">
        <v>71</v>
      </c>
      <c r="F5" s="238"/>
      <c r="G5" s="238"/>
      <c r="H5" s="238"/>
      <c r="I5" s="238"/>
    </row>
    <row r="6" spans="1:9" ht="17.25" customHeight="1">
      <c r="A6" s="14"/>
      <c r="E6" s="67" t="str">
        <f>Coordonnées!$H$27</f>
        <v>Budget</v>
      </c>
      <c r="F6" s="67" t="str">
        <f>Coordonnées!$H$27</f>
        <v>Budget</v>
      </c>
      <c r="G6" s="67" t="str">
        <f>Coordonnées!$H$27</f>
        <v>Budget</v>
      </c>
      <c r="H6" s="67" t="str">
        <f>Coordonnées!$H$27</f>
        <v>Budget</v>
      </c>
      <c r="I6" s="67" t="str">
        <f>Coordonnées!$H$27</f>
        <v>Budget</v>
      </c>
    </row>
    <row r="7" spans="1:9" ht="17.25" customHeight="1">
      <c r="A7" s="14"/>
      <c r="E7" s="63">
        <f>F7-1</f>
        <v>2016</v>
      </c>
      <c r="F7" s="63">
        <f>G7-1</f>
        <v>2017</v>
      </c>
      <c r="G7" s="63">
        <f>H7-1</f>
        <v>2018</v>
      </c>
      <c r="H7" s="63">
        <f>I7-1</f>
        <v>2019</v>
      </c>
      <c r="I7" s="63">
        <f>J2</f>
        <v>2020</v>
      </c>
    </row>
    <row r="8" spans="1:9" ht="30" customHeight="1">
      <c r="A8" s="239" t="s">
        <v>36</v>
      </c>
      <c r="B8" s="240"/>
      <c r="C8" s="240"/>
      <c r="D8" s="241"/>
      <c r="E8" s="273">
        <v>1678474.78</v>
      </c>
      <c r="F8" s="273">
        <v>859150.26</v>
      </c>
      <c r="G8" s="273">
        <v>51370</v>
      </c>
      <c r="H8" s="273">
        <v>942570.36</v>
      </c>
      <c r="I8" s="273">
        <v>524851.18</v>
      </c>
    </row>
    <row r="9" spans="1:9" ht="30" customHeight="1">
      <c r="A9" s="231" t="s">
        <v>19</v>
      </c>
      <c r="B9" s="232"/>
      <c r="C9" s="232"/>
      <c r="D9" s="233"/>
      <c r="E9" s="273">
        <v>1699730.38</v>
      </c>
      <c r="F9" s="273">
        <v>1756235.17</v>
      </c>
      <c r="G9" s="273">
        <v>1804849.43</v>
      </c>
      <c r="H9" s="273">
        <v>1849126.79</v>
      </c>
      <c r="I9" s="273">
        <v>2078000.17</v>
      </c>
    </row>
    <row r="10" spans="1:9" ht="30" customHeight="1">
      <c r="A10" s="231" t="s">
        <v>20</v>
      </c>
      <c r="B10" s="232"/>
      <c r="C10" s="232"/>
      <c r="D10" s="233"/>
      <c r="E10" s="273">
        <v>1326216.34</v>
      </c>
      <c r="F10" s="273">
        <v>1436385.09</v>
      </c>
      <c r="G10" s="273">
        <v>1476128.02</v>
      </c>
      <c r="H10" s="273">
        <v>1467191.56</v>
      </c>
      <c r="I10" s="273">
        <v>1468721.99</v>
      </c>
    </row>
    <row r="11" spans="1:9" ht="30" customHeight="1">
      <c r="A11" s="231" t="s">
        <v>21</v>
      </c>
      <c r="B11" s="232"/>
      <c r="C11" s="232"/>
      <c r="D11" s="233"/>
      <c r="E11" s="273">
        <v>1862389.45</v>
      </c>
      <c r="F11" s="273">
        <v>1860079.64</v>
      </c>
      <c r="G11" s="273">
        <v>1863135.94</v>
      </c>
      <c r="H11" s="273">
        <v>1883105.01</v>
      </c>
      <c r="I11" s="273">
        <v>1962830.96</v>
      </c>
    </row>
    <row r="12" spans="1:9" ht="30" customHeight="1">
      <c r="A12" s="231" t="s">
        <v>29</v>
      </c>
      <c r="B12" s="232"/>
      <c r="C12" s="232"/>
      <c r="D12" s="233"/>
      <c r="E12" s="273">
        <v>107918.84</v>
      </c>
      <c r="F12" s="273">
        <v>112671.95</v>
      </c>
      <c r="G12" s="273">
        <v>108567.82</v>
      </c>
      <c r="H12" s="273">
        <v>114224.16</v>
      </c>
      <c r="I12" s="273">
        <v>113968.33</v>
      </c>
    </row>
    <row r="13" spans="1:9" ht="30" customHeight="1">
      <c r="A13" s="231" t="s">
        <v>22</v>
      </c>
      <c r="B13" s="232"/>
      <c r="C13" s="232"/>
      <c r="D13" s="233"/>
      <c r="E13" s="273">
        <v>25626.4</v>
      </c>
      <c r="F13" s="273">
        <v>26064.51</v>
      </c>
      <c r="G13" s="273">
        <v>26341.31</v>
      </c>
      <c r="H13" s="273">
        <v>27320.13</v>
      </c>
      <c r="I13" s="273">
        <v>28071.82</v>
      </c>
    </row>
    <row r="14" spans="1:9" ht="30" customHeight="1">
      <c r="A14" s="231" t="s">
        <v>23</v>
      </c>
      <c r="B14" s="232"/>
      <c r="C14" s="232"/>
      <c r="D14" s="233"/>
      <c r="E14" s="273">
        <v>931164.34</v>
      </c>
      <c r="F14" s="273">
        <v>1040579.61</v>
      </c>
      <c r="G14" s="273">
        <v>1022368.37</v>
      </c>
      <c r="H14" s="273">
        <v>937137.62</v>
      </c>
      <c r="I14" s="273">
        <v>1033679.94</v>
      </c>
    </row>
    <row r="15" spans="1:9" ht="30" customHeight="1">
      <c r="A15" s="231" t="s">
        <v>24</v>
      </c>
      <c r="B15" s="232"/>
      <c r="C15" s="232"/>
      <c r="D15" s="233"/>
      <c r="E15" s="273">
        <v>476703.32</v>
      </c>
      <c r="F15" s="273">
        <v>490888.61</v>
      </c>
      <c r="G15" s="273">
        <v>562210.93</v>
      </c>
      <c r="H15" s="273">
        <v>536082.91</v>
      </c>
      <c r="I15" s="273">
        <v>544626.46</v>
      </c>
    </row>
    <row r="16" spans="1:9" ht="30" customHeight="1">
      <c r="A16" s="228" t="s">
        <v>33</v>
      </c>
      <c r="B16" s="229"/>
      <c r="C16" s="229"/>
      <c r="D16" s="230"/>
      <c r="E16" s="273">
        <v>0</v>
      </c>
      <c r="F16" s="273">
        <v>0</v>
      </c>
      <c r="G16" s="273">
        <v>0</v>
      </c>
      <c r="H16" s="273">
        <v>0</v>
      </c>
      <c r="I16" s="273">
        <v>0</v>
      </c>
    </row>
    <row r="17" spans="1:9" ht="30" customHeight="1">
      <c r="A17" s="231" t="s">
        <v>32</v>
      </c>
      <c r="B17" s="232"/>
      <c r="C17" s="232"/>
      <c r="D17" s="233"/>
      <c r="E17" s="273">
        <v>62875.18</v>
      </c>
      <c r="F17" s="273">
        <v>59620.44</v>
      </c>
      <c r="G17" s="273">
        <v>50622.25</v>
      </c>
      <c r="H17" s="273">
        <v>56894.57</v>
      </c>
      <c r="I17" s="273">
        <v>48832.11</v>
      </c>
    </row>
    <row r="18" spans="1:9" ht="30" customHeight="1">
      <c r="A18" s="231" t="s">
        <v>25</v>
      </c>
      <c r="B18" s="232"/>
      <c r="C18" s="232"/>
      <c r="D18" s="233"/>
      <c r="E18" s="273">
        <v>1162150.38</v>
      </c>
      <c r="F18" s="273">
        <v>1197071.35</v>
      </c>
      <c r="G18" s="273">
        <v>1352149.56</v>
      </c>
      <c r="H18" s="273">
        <v>1453489.65</v>
      </c>
      <c r="I18" s="273">
        <v>1623659.93</v>
      </c>
    </row>
    <row r="19" spans="1:9" ht="30" customHeight="1">
      <c r="A19" s="228" t="s">
        <v>26</v>
      </c>
      <c r="B19" s="229"/>
      <c r="C19" s="229"/>
      <c r="D19" s="230"/>
      <c r="E19" s="273">
        <v>1446006.36</v>
      </c>
      <c r="F19" s="273">
        <v>1446663.26</v>
      </c>
      <c r="G19" s="273">
        <v>1395352.35</v>
      </c>
      <c r="H19" s="273">
        <v>1360713.45</v>
      </c>
      <c r="I19" s="273">
        <v>1446904.87</v>
      </c>
    </row>
    <row r="20" spans="1:9" ht="30" customHeight="1">
      <c r="A20" s="231" t="s">
        <v>27</v>
      </c>
      <c r="B20" s="232"/>
      <c r="C20" s="232"/>
      <c r="D20" s="233"/>
      <c r="E20" s="273">
        <v>77665.62</v>
      </c>
      <c r="F20" s="273">
        <v>76984.25</v>
      </c>
      <c r="G20" s="273">
        <v>73816.16</v>
      </c>
      <c r="H20" s="273">
        <v>74842.46</v>
      </c>
      <c r="I20" s="273">
        <v>78165.69</v>
      </c>
    </row>
    <row r="21" spans="1:9" ht="30" customHeight="1">
      <c r="A21" s="234" t="s">
        <v>28</v>
      </c>
      <c r="B21" s="235"/>
      <c r="C21" s="235"/>
      <c r="D21" s="236"/>
      <c r="E21" s="273">
        <v>141574.39</v>
      </c>
      <c r="F21" s="273">
        <v>129195.35</v>
      </c>
      <c r="G21" s="273">
        <v>194158.99</v>
      </c>
      <c r="H21" s="273">
        <v>210455.34</v>
      </c>
      <c r="I21" s="273">
        <v>226232.06</v>
      </c>
    </row>
  </sheetData>
  <sheetProtection/>
  <mergeCells count="19">
    <mergeCell ref="A17:D17"/>
    <mergeCell ref="A18:D18"/>
    <mergeCell ref="A14:D14"/>
    <mergeCell ref="A10:D10"/>
    <mergeCell ref="A11:D11"/>
    <mergeCell ref="A12:D12"/>
    <mergeCell ref="A13:D13"/>
    <mergeCell ref="A15:D15"/>
    <mergeCell ref="A16:D16"/>
    <mergeCell ref="G1:H2"/>
    <mergeCell ref="E1:F2"/>
    <mergeCell ref="E4:I4"/>
    <mergeCell ref="A19:D19"/>
    <mergeCell ref="A20:D20"/>
    <mergeCell ref="A21:D21"/>
    <mergeCell ref="E5:I5"/>
    <mergeCell ref="A1:C2"/>
    <mergeCell ref="A8:D8"/>
    <mergeCell ref="A9:D9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21"/>
  <dimension ref="A1:J21"/>
  <sheetViews>
    <sheetView workbookViewId="0" topLeftCell="A10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2.75" customHeight="1">
      <c r="A1" s="122" t="str">
        <f>Coordonnées!A1</f>
        <v>Synthèse du Budget</v>
      </c>
      <c r="B1" s="123"/>
      <c r="C1" s="123"/>
      <c r="D1" s="59"/>
      <c r="E1" s="119" t="s">
        <v>0</v>
      </c>
      <c r="F1" s="119"/>
      <c r="G1" s="123" t="str">
        <f>Coordonnées!J1</f>
        <v>AWANS</v>
      </c>
      <c r="H1" s="123"/>
      <c r="I1" s="61" t="s">
        <v>40</v>
      </c>
      <c r="J1" s="74">
        <f>Coordonnées!R1</f>
        <v>62006</v>
      </c>
    </row>
    <row r="2" spans="1:10" ht="15.75" customHeight="1">
      <c r="A2" s="124"/>
      <c r="B2" s="125"/>
      <c r="C2" s="125"/>
      <c r="D2" s="60"/>
      <c r="E2" s="120"/>
      <c r="F2" s="120"/>
      <c r="G2" s="125"/>
      <c r="H2" s="125"/>
      <c r="I2" s="62" t="s">
        <v>1</v>
      </c>
      <c r="J2" s="75">
        <f>Coordonnées!R2</f>
        <v>2020</v>
      </c>
    </row>
    <row r="3" spans="1:10" s="72" customFormat="1" ht="27" customHeight="1">
      <c r="A3" s="83" t="str">
        <f>Coordonnées!A3</f>
        <v>Modèle officiel généré par l'application eComptes © SPW.INTERIEUR &amp; ACTION SOCIALE</v>
      </c>
      <c r="B3" s="69"/>
      <c r="C3" s="69"/>
      <c r="D3" s="69"/>
      <c r="E3" s="69"/>
      <c r="F3" s="70"/>
      <c r="G3" s="70"/>
      <c r="H3" s="71"/>
      <c r="I3" s="71" t="s">
        <v>41</v>
      </c>
      <c r="J3" s="73">
        <f>Coordonnées!R3</f>
        <v>1</v>
      </c>
    </row>
    <row r="4" spans="1:9" ht="15.75" customHeight="1">
      <c r="A4" s="16"/>
      <c r="B4" s="15"/>
      <c r="C4" s="15"/>
      <c r="D4" s="15"/>
      <c r="E4" s="226" t="s">
        <v>47</v>
      </c>
      <c r="F4" s="227"/>
      <c r="G4" s="227"/>
      <c r="H4" s="227"/>
      <c r="I4" s="227"/>
    </row>
    <row r="5" spans="1:9" ht="17.25" customHeight="1">
      <c r="A5" s="14"/>
      <c r="E5" s="242" t="s">
        <v>72</v>
      </c>
      <c r="F5" s="243"/>
      <c r="G5" s="243"/>
      <c r="H5" s="243"/>
      <c r="I5" s="243"/>
    </row>
    <row r="6" spans="1:9" ht="17.25" customHeight="1">
      <c r="A6" s="14"/>
      <c r="E6" s="67" t="str">
        <f>Coordonnées!$H$27</f>
        <v>Budget</v>
      </c>
      <c r="F6" s="67" t="str">
        <f>Coordonnées!$H$27</f>
        <v>Budget</v>
      </c>
      <c r="G6" s="67" t="str">
        <f>Coordonnées!$H$27</f>
        <v>Budget</v>
      </c>
      <c r="H6" s="67" t="str">
        <f>Coordonnées!$H$27</f>
        <v>Budget</v>
      </c>
      <c r="I6" s="67" t="str">
        <f>Coordonnées!$H$27</f>
        <v>Budget</v>
      </c>
    </row>
    <row r="7" spans="1:9" ht="17.25" customHeight="1">
      <c r="A7" s="14"/>
      <c r="E7" s="63">
        <f>F7-1</f>
        <v>2016</v>
      </c>
      <c r="F7" s="63">
        <f>G7-1</f>
        <v>2017</v>
      </c>
      <c r="G7" s="63">
        <f>H7-1</f>
        <v>2018</v>
      </c>
      <c r="H7" s="63">
        <f>I7-1</f>
        <v>2019</v>
      </c>
      <c r="I7" s="63">
        <f>J2</f>
        <v>2020</v>
      </c>
    </row>
    <row r="8" spans="1:9" ht="30" customHeight="1">
      <c r="A8" s="239" t="s">
        <v>36</v>
      </c>
      <c r="B8" s="240"/>
      <c r="C8" s="240"/>
      <c r="D8" s="241"/>
      <c r="E8" s="273">
        <v>10252322.35</v>
      </c>
      <c r="F8" s="273">
        <v>9578831.21</v>
      </c>
      <c r="G8" s="273">
        <v>9181709.06</v>
      </c>
      <c r="H8" s="273">
        <v>9474914.94</v>
      </c>
      <c r="I8" s="273">
        <v>9469946.94</v>
      </c>
    </row>
    <row r="9" spans="1:9" ht="30" customHeight="1">
      <c r="A9" s="231" t="s">
        <v>19</v>
      </c>
      <c r="B9" s="232"/>
      <c r="C9" s="232"/>
      <c r="D9" s="233"/>
      <c r="E9" s="273">
        <v>494626.96</v>
      </c>
      <c r="F9" s="273">
        <v>508833.16</v>
      </c>
      <c r="G9" s="273">
        <v>512105.42</v>
      </c>
      <c r="H9" s="273">
        <v>518797.59</v>
      </c>
      <c r="I9" s="273">
        <v>575213.12</v>
      </c>
    </row>
    <row r="10" spans="1:9" ht="30" customHeight="1">
      <c r="A10" s="231" t="s">
        <v>20</v>
      </c>
      <c r="B10" s="232"/>
      <c r="C10" s="232"/>
      <c r="D10" s="233"/>
      <c r="E10" s="273">
        <v>16286.44</v>
      </c>
      <c r="F10" s="273">
        <v>14563.84</v>
      </c>
      <c r="G10" s="273">
        <v>25818.78</v>
      </c>
      <c r="H10" s="273">
        <v>25818.78</v>
      </c>
      <c r="I10" s="273">
        <v>17587.68</v>
      </c>
    </row>
    <row r="11" spans="1:9" ht="30" customHeight="1">
      <c r="A11" s="231" t="s">
        <v>21</v>
      </c>
      <c r="B11" s="232"/>
      <c r="C11" s="232"/>
      <c r="D11" s="233"/>
      <c r="E11" s="273">
        <v>80362.4</v>
      </c>
      <c r="F11" s="273">
        <v>84777.14</v>
      </c>
      <c r="G11" s="273">
        <v>90631.03</v>
      </c>
      <c r="H11" s="273">
        <v>97894.15</v>
      </c>
      <c r="I11" s="273">
        <v>97683.56</v>
      </c>
    </row>
    <row r="12" spans="1:9" ht="30" customHeight="1">
      <c r="A12" s="231" t="s">
        <v>29</v>
      </c>
      <c r="B12" s="232"/>
      <c r="C12" s="232"/>
      <c r="D12" s="233"/>
      <c r="E12" s="273">
        <v>240159.35</v>
      </c>
      <c r="F12" s="273">
        <v>233897.52</v>
      </c>
      <c r="G12" s="273">
        <v>237449.52</v>
      </c>
      <c r="H12" s="273">
        <v>240049.89</v>
      </c>
      <c r="I12" s="273">
        <v>282771.94</v>
      </c>
    </row>
    <row r="13" spans="1:9" ht="30" customHeight="1">
      <c r="A13" s="231" t="s">
        <v>22</v>
      </c>
      <c r="B13" s="232"/>
      <c r="C13" s="232"/>
      <c r="D13" s="233"/>
      <c r="E13" s="273">
        <v>0</v>
      </c>
      <c r="F13" s="273">
        <v>0</v>
      </c>
      <c r="G13" s="273">
        <v>0</v>
      </c>
      <c r="H13" s="273">
        <v>0</v>
      </c>
      <c r="I13" s="273">
        <v>0</v>
      </c>
    </row>
    <row r="14" spans="1:9" ht="30" customHeight="1">
      <c r="A14" s="231" t="s">
        <v>23</v>
      </c>
      <c r="B14" s="232"/>
      <c r="C14" s="232"/>
      <c r="D14" s="233"/>
      <c r="E14" s="273">
        <v>252499.2</v>
      </c>
      <c r="F14" s="273">
        <v>267685.18</v>
      </c>
      <c r="G14" s="273">
        <v>271980.52</v>
      </c>
      <c r="H14" s="273">
        <v>305844.61</v>
      </c>
      <c r="I14" s="273">
        <v>329134.66</v>
      </c>
    </row>
    <row r="15" spans="1:9" ht="30" customHeight="1">
      <c r="A15" s="231" t="s">
        <v>24</v>
      </c>
      <c r="B15" s="232"/>
      <c r="C15" s="232"/>
      <c r="D15" s="233"/>
      <c r="E15" s="273">
        <v>34832.19</v>
      </c>
      <c r="F15" s="273">
        <v>39133.21</v>
      </c>
      <c r="G15" s="273">
        <v>56449.81</v>
      </c>
      <c r="H15" s="273">
        <v>54215.5</v>
      </c>
      <c r="I15" s="273">
        <v>47813.62</v>
      </c>
    </row>
    <row r="16" spans="1:9" ht="30" customHeight="1">
      <c r="A16" s="228" t="s">
        <v>33</v>
      </c>
      <c r="B16" s="229"/>
      <c r="C16" s="229"/>
      <c r="D16" s="230"/>
      <c r="E16" s="273">
        <v>0</v>
      </c>
      <c r="F16" s="273">
        <v>0</v>
      </c>
      <c r="G16" s="273">
        <v>0</v>
      </c>
      <c r="H16" s="273">
        <v>0</v>
      </c>
      <c r="I16" s="273">
        <v>0</v>
      </c>
    </row>
    <row r="17" spans="1:9" ht="30" customHeight="1">
      <c r="A17" s="231" t="s">
        <v>32</v>
      </c>
      <c r="B17" s="232"/>
      <c r="C17" s="232"/>
      <c r="D17" s="233"/>
      <c r="E17" s="273">
        <v>0</v>
      </c>
      <c r="F17" s="273">
        <v>0</v>
      </c>
      <c r="G17" s="273">
        <v>0</v>
      </c>
      <c r="H17" s="273">
        <v>1</v>
      </c>
      <c r="I17" s="273">
        <v>1</v>
      </c>
    </row>
    <row r="18" spans="1:9" ht="30" customHeight="1">
      <c r="A18" s="231" t="s">
        <v>25</v>
      </c>
      <c r="B18" s="232"/>
      <c r="C18" s="232"/>
      <c r="D18" s="233"/>
      <c r="E18" s="273">
        <v>11777.74</v>
      </c>
      <c r="F18" s="273">
        <v>12086.28</v>
      </c>
      <c r="G18" s="273">
        <v>100791.49</v>
      </c>
      <c r="H18" s="273">
        <v>6644.02</v>
      </c>
      <c r="I18" s="273">
        <v>87957.61</v>
      </c>
    </row>
    <row r="19" spans="1:9" ht="30" customHeight="1">
      <c r="A19" s="228" t="s">
        <v>26</v>
      </c>
      <c r="B19" s="229"/>
      <c r="C19" s="229"/>
      <c r="D19" s="230"/>
      <c r="E19" s="273">
        <v>105052.82</v>
      </c>
      <c r="F19" s="273">
        <v>110429.22</v>
      </c>
      <c r="G19" s="273">
        <v>99183.02</v>
      </c>
      <c r="H19" s="273">
        <v>94501.63</v>
      </c>
      <c r="I19" s="273">
        <v>111794.97</v>
      </c>
    </row>
    <row r="20" spans="1:9" ht="30" customHeight="1">
      <c r="A20" s="231" t="s">
        <v>27</v>
      </c>
      <c r="B20" s="232"/>
      <c r="C20" s="232"/>
      <c r="D20" s="233"/>
      <c r="E20" s="273">
        <v>2500</v>
      </c>
      <c r="F20" s="273">
        <v>0</v>
      </c>
      <c r="G20" s="273">
        <v>2500</v>
      </c>
      <c r="H20" s="273">
        <v>1000</v>
      </c>
      <c r="I20" s="273">
        <v>0</v>
      </c>
    </row>
    <row r="21" spans="1:9" ht="30" customHeight="1">
      <c r="A21" s="234" t="s">
        <v>28</v>
      </c>
      <c r="B21" s="235"/>
      <c r="C21" s="235"/>
      <c r="D21" s="236"/>
      <c r="E21" s="273">
        <v>45000</v>
      </c>
      <c r="F21" s="273">
        <v>58266.69</v>
      </c>
      <c r="G21" s="273">
        <v>61435.54</v>
      </c>
      <c r="H21" s="273">
        <v>72546.61</v>
      </c>
      <c r="I21" s="273">
        <v>91623.66</v>
      </c>
    </row>
  </sheetData>
  <sheetProtection/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7:D17"/>
    <mergeCell ref="A18:D18"/>
    <mergeCell ref="A19:D19"/>
    <mergeCell ref="A20:D20"/>
    <mergeCell ref="A21:D21"/>
    <mergeCell ref="A11:D11"/>
    <mergeCell ref="A12:D12"/>
    <mergeCell ref="A13:D13"/>
    <mergeCell ref="A14:D14"/>
    <mergeCell ref="A15:D15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22"/>
  <dimension ref="A1:J21"/>
  <sheetViews>
    <sheetView workbookViewId="0" topLeftCell="A7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2.75" customHeight="1">
      <c r="A1" s="122" t="str">
        <f>Coordonnées!A1</f>
        <v>Synthèse du Budget</v>
      </c>
      <c r="B1" s="123"/>
      <c r="C1" s="123"/>
      <c r="D1" s="59"/>
      <c r="E1" s="119" t="s">
        <v>0</v>
      </c>
      <c r="F1" s="119"/>
      <c r="G1" s="123" t="str">
        <f>Coordonnées!J1</f>
        <v>AWANS</v>
      </c>
      <c r="H1" s="123"/>
      <c r="I1" s="61" t="s">
        <v>40</v>
      </c>
      <c r="J1" s="74">
        <f>Coordonnées!R1</f>
        <v>62006</v>
      </c>
    </row>
    <row r="2" spans="1:10" ht="15.75" customHeight="1">
      <c r="A2" s="124"/>
      <c r="B2" s="125"/>
      <c r="C2" s="125"/>
      <c r="D2" s="60"/>
      <c r="E2" s="120"/>
      <c r="F2" s="120"/>
      <c r="G2" s="125"/>
      <c r="H2" s="125"/>
      <c r="I2" s="62" t="s">
        <v>1</v>
      </c>
      <c r="J2" s="75">
        <f>Coordonnées!R2</f>
        <v>2020</v>
      </c>
    </row>
    <row r="3" spans="1:10" s="72" customFormat="1" ht="27" customHeight="1">
      <c r="A3" s="83" t="str">
        <f>Coordonnées!A3</f>
        <v>Modèle officiel généré par l'application eComptes © SPW.INTERIEUR &amp; ACTION SOCIALE</v>
      </c>
      <c r="B3" s="69"/>
      <c r="C3" s="69"/>
      <c r="D3" s="69"/>
      <c r="E3" s="69"/>
      <c r="F3" s="70"/>
      <c r="G3" s="70"/>
      <c r="I3" s="71" t="s">
        <v>41</v>
      </c>
      <c r="J3" s="73">
        <f>Coordonnées!R3</f>
        <v>1</v>
      </c>
    </row>
    <row r="4" spans="1:9" ht="15.75" customHeight="1">
      <c r="A4" s="16"/>
      <c r="B4" s="15"/>
      <c r="C4" s="15"/>
      <c r="D4" s="15"/>
      <c r="E4" s="226" t="s">
        <v>47</v>
      </c>
      <c r="F4" s="227"/>
      <c r="G4" s="227"/>
      <c r="H4" s="227"/>
      <c r="I4" s="227"/>
    </row>
    <row r="5" spans="1:9" ht="17.25" customHeight="1">
      <c r="A5" s="14"/>
      <c r="E5" s="244" t="s">
        <v>73</v>
      </c>
      <c r="F5" s="245"/>
      <c r="G5" s="245"/>
      <c r="H5" s="245"/>
      <c r="I5" s="245"/>
    </row>
    <row r="6" spans="1:9" ht="17.25" customHeight="1">
      <c r="A6" s="14"/>
      <c r="E6" s="67" t="str">
        <f>Coordonnées!$H$27</f>
        <v>Budget</v>
      </c>
      <c r="F6" s="67" t="str">
        <f>Coordonnées!$H$27</f>
        <v>Budget</v>
      </c>
      <c r="G6" s="67" t="str">
        <f>Coordonnées!$H$27</f>
        <v>Budget</v>
      </c>
      <c r="H6" s="67" t="str">
        <f>Coordonnées!$H$27</f>
        <v>Budget</v>
      </c>
      <c r="I6" s="67" t="str">
        <f>Coordonnées!$H$27</f>
        <v>Budget</v>
      </c>
    </row>
    <row r="7" spans="1:9" ht="17.25" customHeight="1">
      <c r="A7" s="14"/>
      <c r="E7" s="63">
        <f>F7-1</f>
        <v>2016</v>
      </c>
      <c r="F7" s="63">
        <f>G7-1</f>
        <v>2017</v>
      </c>
      <c r="G7" s="63">
        <f>H7-1</f>
        <v>2018</v>
      </c>
      <c r="H7" s="63">
        <f>I7-1</f>
        <v>2019</v>
      </c>
      <c r="I7" s="63">
        <f>J2</f>
        <v>2020</v>
      </c>
    </row>
    <row r="8" spans="1:9" ht="30" customHeight="1">
      <c r="A8" s="239" t="s">
        <v>36</v>
      </c>
      <c r="B8" s="240"/>
      <c r="C8" s="240"/>
      <c r="D8" s="241"/>
      <c r="E8" s="273">
        <v>98720</v>
      </c>
      <c r="F8" s="273">
        <v>0</v>
      </c>
      <c r="G8" s="273">
        <v>294711</v>
      </c>
      <c r="H8" s="273">
        <v>0</v>
      </c>
      <c r="I8" s="273">
        <v>0</v>
      </c>
    </row>
    <row r="9" spans="1:9" ht="30" customHeight="1">
      <c r="A9" s="231" t="s">
        <v>19</v>
      </c>
      <c r="B9" s="232"/>
      <c r="C9" s="232"/>
      <c r="D9" s="233"/>
      <c r="E9" s="273">
        <v>395030</v>
      </c>
      <c r="F9" s="273">
        <v>543582.5</v>
      </c>
      <c r="G9" s="273">
        <v>1690043</v>
      </c>
      <c r="H9" s="273">
        <v>2045043</v>
      </c>
      <c r="I9" s="273">
        <v>848000</v>
      </c>
    </row>
    <row r="10" spans="1:9" ht="30" customHeight="1">
      <c r="A10" s="231" t="s">
        <v>20</v>
      </c>
      <c r="B10" s="232"/>
      <c r="C10" s="232"/>
      <c r="D10" s="233"/>
      <c r="E10" s="273">
        <v>15000</v>
      </c>
      <c r="F10" s="273">
        <v>15000</v>
      </c>
      <c r="G10" s="273">
        <v>15000</v>
      </c>
      <c r="H10" s="273">
        <v>0</v>
      </c>
      <c r="I10" s="273">
        <v>0</v>
      </c>
    </row>
    <row r="11" spans="1:9" ht="30" customHeight="1">
      <c r="A11" s="231" t="s">
        <v>21</v>
      </c>
      <c r="B11" s="232"/>
      <c r="C11" s="232"/>
      <c r="D11" s="233"/>
      <c r="E11" s="273">
        <v>3257033.79</v>
      </c>
      <c r="F11" s="273">
        <v>1068653.75</v>
      </c>
      <c r="G11" s="273">
        <v>1586500</v>
      </c>
      <c r="H11" s="273">
        <v>139000</v>
      </c>
      <c r="I11" s="273">
        <v>1273500</v>
      </c>
    </row>
    <row r="12" spans="1:9" ht="30" customHeight="1">
      <c r="A12" s="231" t="s">
        <v>29</v>
      </c>
      <c r="B12" s="232"/>
      <c r="C12" s="232"/>
      <c r="D12" s="233"/>
      <c r="E12" s="273">
        <v>0</v>
      </c>
      <c r="F12" s="273">
        <v>0</v>
      </c>
      <c r="G12" s="273">
        <v>0</v>
      </c>
      <c r="H12" s="273">
        <v>0</v>
      </c>
      <c r="I12" s="273">
        <v>0</v>
      </c>
    </row>
    <row r="13" spans="1:9" ht="30" customHeight="1">
      <c r="A13" s="231" t="s">
        <v>22</v>
      </c>
      <c r="B13" s="232"/>
      <c r="C13" s="232"/>
      <c r="D13" s="233"/>
      <c r="E13" s="273">
        <v>0</v>
      </c>
      <c r="F13" s="273">
        <v>0</v>
      </c>
      <c r="G13" s="273">
        <v>0</v>
      </c>
      <c r="H13" s="273">
        <v>0</v>
      </c>
      <c r="I13" s="273">
        <v>0</v>
      </c>
    </row>
    <row r="14" spans="1:9" ht="30" customHeight="1">
      <c r="A14" s="231" t="s">
        <v>23</v>
      </c>
      <c r="B14" s="232"/>
      <c r="C14" s="232"/>
      <c r="D14" s="233"/>
      <c r="E14" s="273">
        <v>79670</v>
      </c>
      <c r="F14" s="273">
        <v>39200</v>
      </c>
      <c r="G14" s="273">
        <v>95500</v>
      </c>
      <c r="H14" s="273">
        <v>365000</v>
      </c>
      <c r="I14" s="273">
        <v>43500</v>
      </c>
    </row>
    <row r="15" spans="1:9" ht="30" customHeight="1">
      <c r="A15" s="231" t="s">
        <v>24</v>
      </c>
      <c r="B15" s="232"/>
      <c r="C15" s="232"/>
      <c r="D15" s="233"/>
      <c r="E15" s="273">
        <v>9000</v>
      </c>
      <c r="F15" s="273">
        <v>5000</v>
      </c>
      <c r="G15" s="273">
        <v>5000</v>
      </c>
      <c r="H15" s="273">
        <v>51000</v>
      </c>
      <c r="I15" s="273">
        <v>0</v>
      </c>
    </row>
    <row r="16" spans="1:9" ht="30" customHeight="1">
      <c r="A16" s="228" t="s">
        <v>33</v>
      </c>
      <c r="B16" s="229"/>
      <c r="C16" s="229"/>
      <c r="D16" s="230"/>
      <c r="E16" s="273">
        <v>0</v>
      </c>
      <c r="F16" s="273">
        <v>0</v>
      </c>
      <c r="G16" s="273">
        <v>0</v>
      </c>
      <c r="H16" s="273">
        <v>0</v>
      </c>
      <c r="I16" s="273">
        <v>0</v>
      </c>
    </row>
    <row r="17" spans="1:9" ht="30" customHeight="1">
      <c r="A17" s="231" t="s">
        <v>32</v>
      </c>
      <c r="B17" s="232"/>
      <c r="C17" s="232"/>
      <c r="D17" s="233"/>
      <c r="E17" s="273">
        <v>30000</v>
      </c>
      <c r="F17" s="273">
        <v>30000</v>
      </c>
      <c r="G17" s="273">
        <v>40000</v>
      </c>
      <c r="H17" s="273">
        <v>115000</v>
      </c>
      <c r="I17" s="273">
        <v>0</v>
      </c>
    </row>
    <row r="18" spans="1:9" ht="30" customHeight="1">
      <c r="A18" s="231" t="s">
        <v>25</v>
      </c>
      <c r="B18" s="232"/>
      <c r="C18" s="232"/>
      <c r="D18" s="233"/>
      <c r="E18" s="273">
        <v>13010</v>
      </c>
      <c r="F18" s="273">
        <v>17950</v>
      </c>
      <c r="G18" s="273">
        <v>16530</v>
      </c>
      <c r="H18" s="273">
        <v>0</v>
      </c>
      <c r="I18" s="273">
        <v>0</v>
      </c>
    </row>
    <row r="19" spans="1:9" ht="30" customHeight="1">
      <c r="A19" s="228" t="s">
        <v>26</v>
      </c>
      <c r="B19" s="229"/>
      <c r="C19" s="229"/>
      <c r="D19" s="230"/>
      <c r="E19" s="273">
        <v>340273.95</v>
      </c>
      <c r="F19" s="273">
        <v>392307.47</v>
      </c>
      <c r="G19" s="273">
        <v>450807.47</v>
      </c>
      <c r="H19" s="273">
        <v>394807.47</v>
      </c>
      <c r="I19" s="273">
        <v>348807.47</v>
      </c>
    </row>
    <row r="20" spans="1:9" ht="30" customHeight="1">
      <c r="A20" s="231" t="s">
        <v>27</v>
      </c>
      <c r="B20" s="232"/>
      <c r="C20" s="232"/>
      <c r="D20" s="233"/>
      <c r="E20" s="273">
        <v>30000</v>
      </c>
      <c r="F20" s="273">
        <v>32500</v>
      </c>
      <c r="G20" s="273">
        <v>178000</v>
      </c>
      <c r="H20" s="273">
        <v>10000</v>
      </c>
      <c r="I20" s="273">
        <v>12500</v>
      </c>
    </row>
    <row r="21" spans="1:9" ht="30" customHeight="1">
      <c r="A21" s="234" t="s">
        <v>28</v>
      </c>
      <c r="B21" s="235"/>
      <c r="C21" s="235"/>
      <c r="D21" s="236"/>
      <c r="E21" s="273">
        <v>10000</v>
      </c>
      <c r="F21" s="273">
        <v>10000</v>
      </c>
      <c r="G21" s="273">
        <v>0</v>
      </c>
      <c r="H21" s="273">
        <v>0</v>
      </c>
      <c r="I21" s="273">
        <v>0</v>
      </c>
    </row>
  </sheetData>
  <sheetProtection/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7:D17"/>
    <mergeCell ref="A18:D18"/>
    <mergeCell ref="A19:D19"/>
    <mergeCell ref="A20:D20"/>
    <mergeCell ref="A21:D21"/>
    <mergeCell ref="A11:D11"/>
    <mergeCell ref="A12:D12"/>
    <mergeCell ref="A13:D13"/>
    <mergeCell ref="A14:D14"/>
    <mergeCell ref="A15:D15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23"/>
  <dimension ref="A1:J21"/>
  <sheetViews>
    <sheetView workbookViewId="0" topLeftCell="A4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2.75" customHeight="1">
      <c r="A1" s="122" t="str">
        <f>Coordonnées!A1</f>
        <v>Synthèse du Budget</v>
      </c>
      <c r="B1" s="123"/>
      <c r="C1" s="123"/>
      <c r="D1" s="59"/>
      <c r="E1" s="119" t="s">
        <v>0</v>
      </c>
      <c r="F1" s="119"/>
      <c r="G1" s="123" t="str">
        <f>Coordonnées!J1</f>
        <v>AWANS</v>
      </c>
      <c r="H1" s="123"/>
      <c r="I1" s="61" t="s">
        <v>40</v>
      </c>
      <c r="J1" s="74">
        <f>Coordonnées!R1</f>
        <v>62006</v>
      </c>
    </row>
    <row r="2" spans="1:10" ht="15.75" customHeight="1">
      <c r="A2" s="124"/>
      <c r="B2" s="125"/>
      <c r="C2" s="125"/>
      <c r="D2" s="60"/>
      <c r="E2" s="120"/>
      <c r="F2" s="120"/>
      <c r="G2" s="125"/>
      <c r="H2" s="125"/>
      <c r="I2" s="62" t="s">
        <v>1</v>
      </c>
      <c r="J2" s="75">
        <f>Coordonnées!R2</f>
        <v>2020</v>
      </c>
    </row>
    <row r="3" spans="1:10" s="72" customFormat="1" ht="27" customHeight="1">
      <c r="A3" s="83" t="str">
        <f>Coordonnées!A3</f>
        <v>Modèle officiel généré par l'application eComptes © SPW.INTERIEUR &amp; ACTION SOCIALE</v>
      </c>
      <c r="B3" s="69"/>
      <c r="C3" s="69"/>
      <c r="D3" s="69"/>
      <c r="E3" s="69"/>
      <c r="F3" s="70"/>
      <c r="G3" s="70"/>
      <c r="H3" s="71"/>
      <c r="I3" s="71" t="s">
        <v>41</v>
      </c>
      <c r="J3" s="73">
        <f>Coordonnées!R3</f>
        <v>1</v>
      </c>
    </row>
    <row r="4" spans="1:9" ht="15.75" customHeight="1">
      <c r="A4" s="16"/>
      <c r="B4" s="15"/>
      <c r="C4" s="15"/>
      <c r="D4" s="15"/>
      <c r="E4" s="226" t="s">
        <v>47</v>
      </c>
      <c r="F4" s="227"/>
      <c r="G4" s="227"/>
      <c r="H4" s="227"/>
      <c r="I4" s="227"/>
    </row>
    <row r="5" spans="1:9" ht="17.25" customHeight="1">
      <c r="A5" s="14"/>
      <c r="E5" s="246" t="s">
        <v>74</v>
      </c>
      <c r="F5" s="247"/>
      <c r="G5" s="247"/>
      <c r="H5" s="247"/>
      <c r="I5" s="247"/>
    </row>
    <row r="6" spans="1:9" ht="17.25" customHeight="1">
      <c r="A6" s="14"/>
      <c r="E6" s="67" t="str">
        <f>Coordonnées!$H$27</f>
        <v>Budget</v>
      </c>
      <c r="F6" s="67" t="str">
        <f>Coordonnées!$H$27</f>
        <v>Budget</v>
      </c>
      <c r="G6" s="67" t="str">
        <f>Coordonnées!$H$27</f>
        <v>Budget</v>
      </c>
      <c r="H6" s="67" t="str">
        <f>Coordonnées!$H$27</f>
        <v>Budget</v>
      </c>
      <c r="I6" s="67" t="str">
        <f>Coordonnées!$H$27</f>
        <v>Budget</v>
      </c>
    </row>
    <row r="7" spans="1:9" ht="17.25" customHeight="1">
      <c r="A7" s="14"/>
      <c r="E7" s="63">
        <f>F7-1</f>
        <v>2016</v>
      </c>
      <c r="F7" s="63">
        <f>G7-1</f>
        <v>2017</v>
      </c>
      <c r="G7" s="63">
        <f>H7-1</f>
        <v>2018</v>
      </c>
      <c r="H7" s="63">
        <f>I7-1</f>
        <v>2019</v>
      </c>
      <c r="I7" s="63">
        <f>J2</f>
        <v>2020</v>
      </c>
    </row>
    <row r="8" spans="1:9" ht="30" customHeight="1">
      <c r="A8" s="239" t="s">
        <v>36</v>
      </c>
      <c r="B8" s="240"/>
      <c r="C8" s="240"/>
      <c r="D8" s="241"/>
      <c r="E8" s="273">
        <v>1884097.39</v>
      </c>
      <c r="F8" s="273">
        <v>1081326.97</v>
      </c>
      <c r="G8" s="273">
        <v>846996.9</v>
      </c>
      <c r="H8" s="273">
        <v>1241894.76</v>
      </c>
      <c r="I8" s="273">
        <v>1691955.45</v>
      </c>
    </row>
    <row r="9" spans="1:9" ht="30" customHeight="1">
      <c r="A9" s="231" t="s">
        <v>19</v>
      </c>
      <c r="B9" s="232"/>
      <c r="C9" s="232"/>
      <c r="D9" s="233"/>
      <c r="E9" s="273">
        <v>169720</v>
      </c>
      <c r="F9" s="273">
        <v>334000</v>
      </c>
      <c r="G9" s="273">
        <v>1806543</v>
      </c>
      <c r="H9" s="273">
        <v>1606543</v>
      </c>
      <c r="I9" s="273">
        <v>0</v>
      </c>
    </row>
    <row r="10" spans="1:9" ht="30" customHeight="1">
      <c r="A10" s="231" t="s">
        <v>20</v>
      </c>
      <c r="B10" s="232"/>
      <c r="C10" s="232"/>
      <c r="D10" s="233"/>
      <c r="E10" s="273">
        <v>0</v>
      </c>
      <c r="F10" s="273">
        <v>0</v>
      </c>
      <c r="G10" s="273">
        <v>0</v>
      </c>
      <c r="H10" s="273">
        <v>0</v>
      </c>
      <c r="I10" s="273">
        <v>0</v>
      </c>
    </row>
    <row r="11" spans="1:9" ht="30" customHeight="1">
      <c r="A11" s="231" t="s">
        <v>21</v>
      </c>
      <c r="B11" s="232"/>
      <c r="C11" s="232"/>
      <c r="D11" s="233"/>
      <c r="E11" s="273">
        <v>2003920.35</v>
      </c>
      <c r="F11" s="273">
        <v>518866.75</v>
      </c>
      <c r="G11" s="273">
        <v>1193078</v>
      </c>
      <c r="H11" s="273">
        <v>0</v>
      </c>
      <c r="I11" s="273">
        <v>620000</v>
      </c>
    </row>
    <row r="12" spans="1:9" ht="30" customHeight="1">
      <c r="A12" s="231" t="s">
        <v>29</v>
      </c>
      <c r="B12" s="232"/>
      <c r="C12" s="232"/>
      <c r="D12" s="233"/>
      <c r="E12" s="273">
        <v>0</v>
      </c>
      <c r="F12" s="273">
        <v>0</v>
      </c>
      <c r="G12" s="273">
        <v>0</v>
      </c>
      <c r="H12" s="273">
        <v>0</v>
      </c>
      <c r="I12" s="273">
        <v>0</v>
      </c>
    </row>
    <row r="13" spans="1:9" ht="30" customHeight="1">
      <c r="A13" s="231" t="s">
        <v>22</v>
      </c>
      <c r="B13" s="232"/>
      <c r="C13" s="232"/>
      <c r="D13" s="233"/>
      <c r="E13" s="273">
        <v>0</v>
      </c>
      <c r="F13" s="273">
        <v>0</v>
      </c>
      <c r="G13" s="273">
        <v>0</v>
      </c>
      <c r="H13" s="273">
        <v>0</v>
      </c>
      <c r="I13" s="273">
        <v>0</v>
      </c>
    </row>
    <row r="14" spans="1:9" ht="30" customHeight="1">
      <c r="A14" s="231" t="s">
        <v>23</v>
      </c>
      <c r="B14" s="232"/>
      <c r="C14" s="232"/>
      <c r="D14" s="233"/>
      <c r="E14" s="273">
        <v>0</v>
      </c>
      <c r="F14" s="273">
        <v>0</v>
      </c>
      <c r="G14" s="273">
        <v>33370</v>
      </c>
      <c r="H14" s="273">
        <v>272600</v>
      </c>
      <c r="I14" s="273">
        <v>0</v>
      </c>
    </row>
    <row r="15" spans="1:9" ht="30" customHeight="1">
      <c r="A15" s="231" t="s">
        <v>24</v>
      </c>
      <c r="B15" s="232"/>
      <c r="C15" s="232"/>
      <c r="D15" s="233"/>
      <c r="E15" s="273">
        <v>0</v>
      </c>
      <c r="F15" s="273">
        <v>0</v>
      </c>
      <c r="G15" s="273">
        <v>0</v>
      </c>
      <c r="H15" s="273">
        <v>0</v>
      </c>
      <c r="I15" s="273">
        <v>0</v>
      </c>
    </row>
    <row r="16" spans="1:9" ht="30" customHeight="1">
      <c r="A16" s="228" t="s">
        <v>33</v>
      </c>
      <c r="B16" s="229"/>
      <c r="C16" s="229"/>
      <c r="D16" s="230"/>
      <c r="E16" s="273">
        <v>0</v>
      </c>
      <c r="F16" s="273">
        <v>0</v>
      </c>
      <c r="G16" s="273">
        <v>0</v>
      </c>
      <c r="H16" s="273">
        <v>0</v>
      </c>
      <c r="I16" s="273">
        <v>0</v>
      </c>
    </row>
    <row r="17" spans="1:9" ht="30" customHeight="1">
      <c r="A17" s="231" t="s">
        <v>32</v>
      </c>
      <c r="B17" s="232"/>
      <c r="C17" s="232"/>
      <c r="D17" s="233"/>
      <c r="E17" s="273">
        <v>0</v>
      </c>
      <c r="F17" s="273">
        <v>0</v>
      </c>
      <c r="G17" s="273">
        <v>0</v>
      </c>
      <c r="H17" s="273">
        <v>0</v>
      </c>
      <c r="I17" s="273">
        <v>0</v>
      </c>
    </row>
    <row r="18" spans="1:9" ht="30" customHeight="1">
      <c r="A18" s="231" t="s">
        <v>25</v>
      </c>
      <c r="B18" s="232"/>
      <c r="C18" s="232"/>
      <c r="D18" s="233"/>
      <c r="E18" s="273">
        <v>0</v>
      </c>
      <c r="F18" s="273">
        <v>0</v>
      </c>
      <c r="G18" s="273">
        <v>0</v>
      </c>
      <c r="H18" s="273">
        <v>0</v>
      </c>
      <c r="I18" s="273">
        <v>0</v>
      </c>
    </row>
    <row r="19" spans="1:9" ht="30" customHeight="1">
      <c r="A19" s="228" t="s">
        <v>26</v>
      </c>
      <c r="B19" s="229"/>
      <c r="C19" s="229"/>
      <c r="D19" s="230"/>
      <c r="E19" s="273">
        <v>220000</v>
      </c>
      <c r="F19" s="273">
        <v>220000</v>
      </c>
      <c r="G19" s="273">
        <v>365000</v>
      </c>
      <c r="H19" s="273">
        <v>0</v>
      </c>
      <c r="I19" s="273">
        <v>265000</v>
      </c>
    </row>
    <row r="20" spans="1:9" ht="30" customHeight="1">
      <c r="A20" s="231" t="s">
        <v>27</v>
      </c>
      <c r="B20" s="232"/>
      <c r="C20" s="232"/>
      <c r="D20" s="233"/>
      <c r="E20" s="273">
        <v>0</v>
      </c>
      <c r="F20" s="273">
        <v>0</v>
      </c>
      <c r="G20" s="273">
        <v>155000</v>
      </c>
      <c r="H20" s="273">
        <v>0</v>
      </c>
      <c r="I20" s="273">
        <v>0</v>
      </c>
    </row>
    <row r="21" spans="1:9" ht="30" customHeight="1">
      <c r="A21" s="234" t="s">
        <v>28</v>
      </c>
      <c r="B21" s="235"/>
      <c r="C21" s="235"/>
      <c r="D21" s="236"/>
      <c r="E21" s="273">
        <v>0</v>
      </c>
      <c r="F21" s="273">
        <v>0</v>
      </c>
      <c r="G21" s="273">
        <v>0</v>
      </c>
      <c r="H21" s="273">
        <v>0</v>
      </c>
      <c r="I21" s="273">
        <v>0</v>
      </c>
    </row>
  </sheetData>
  <sheetProtection/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7:D17"/>
    <mergeCell ref="A18:D18"/>
    <mergeCell ref="A19:D19"/>
    <mergeCell ref="A20:D20"/>
    <mergeCell ref="A21:D21"/>
    <mergeCell ref="A11:D11"/>
    <mergeCell ref="A12:D12"/>
    <mergeCell ref="A13:D13"/>
    <mergeCell ref="A14:D14"/>
    <mergeCell ref="A15:D15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Cabinet du Ministre des Affaires Intérieures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BROGNON Philippe</dc:creator>
  <cp:keywords/>
  <dc:description/>
  <cp:lastModifiedBy>Nathalie JACQUEMIN</cp:lastModifiedBy>
  <cp:lastPrinted>2019-04-29T14:14:47Z</cp:lastPrinted>
  <dcterms:created xsi:type="dcterms:W3CDTF">2006-02-10T09:03:57Z</dcterms:created>
  <dcterms:modified xsi:type="dcterms:W3CDTF">2020-02-17T08:30:42Z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iteId">
    <vt:lpwstr>1f816a84-7aa6-4a56-b22a-7b3452fa8681</vt:lpwstr>
  </property>
  <property fmtid="{D5CDD505-2E9C-101B-9397-08002B2CF9AE}" pid="4" name="MSIP_Label_e72a09c5-6e26-4737-a926-47ef1ab198ae_Owner">
    <vt:lpwstr>yannick.lerat@spw.wallonie.be</vt:lpwstr>
  </property>
  <property fmtid="{D5CDD505-2E9C-101B-9397-08002B2CF9AE}" pid="5" name="MSIP_Label_e72a09c5-6e26-4737-a926-47ef1ab198ae_SetDate">
    <vt:lpwstr>2019-10-10T09:23:25.7851800Z</vt:lpwstr>
  </property>
  <property fmtid="{D5CDD505-2E9C-101B-9397-08002B2CF9AE}" pid="6" name="MSIP_Label_e72a09c5-6e26-4737-a926-47ef1ab198ae_Name">
    <vt:lpwstr>Confidentiel</vt:lpwstr>
  </property>
  <property fmtid="{D5CDD505-2E9C-101B-9397-08002B2CF9AE}" pid="7" name="MSIP_Label_e72a09c5-6e26-4737-a926-47ef1ab198ae_Application">
    <vt:lpwstr>Microsoft Azure Information Protection</vt:lpwstr>
  </property>
  <property fmtid="{D5CDD505-2E9C-101B-9397-08002B2CF9AE}" pid="8" name="MSIP_Label_e72a09c5-6e26-4737-a926-47ef1ab198ae_ActionId">
    <vt:lpwstr>6f3eb558-917c-44de-9027-36e2efd7c26c</vt:lpwstr>
  </property>
  <property fmtid="{D5CDD505-2E9C-101B-9397-08002B2CF9AE}" pid="9" name="MSIP_Label_e72a09c5-6e26-4737-a926-47ef1ab198ae_Extended_MSFT_Method">
    <vt:lpwstr>Automatic</vt:lpwstr>
  </property>
  <property fmtid="{D5CDD505-2E9C-101B-9397-08002B2CF9AE}" pid="10" name="Sensitivity">
    <vt:lpwstr>Confidentiel</vt:lpwstr>
  </property>
</Properties>
</file>